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516" yWindow="-432" windowWidth="13500" windowHeight="10548" tabRatio="136"/>
  </bookViews>
  <sheets>
    <sheet name="GROSSESSE" sheetId="1" r:id="rId1"/>
    <sheet name="DOSSIER" sheetId="11" state="hidden" r:id="rId2"/>
    <sheet name="CONTRAT" sheetId="13" state="hidden" r:id="rId3"/>
    <sheet name="CGV" sheetId="15" state="hidden" r:id="rId4"/>
    <sheet name="ACCOMPTE" sheetId="4" state="hidden" r:id="rId5"/>
    <sheet name="FACTURE" sheetId="5" state="hidden" r:id="rId6"/>
    <sheet name="AUTORISATION DE PUBLICATION" sheetId="3" state="hidden" r:id="rId7"/>
    <sheet name="RAPPEL" sheetId="10" state="hidden" r:id="rId8"/>
    <sheet name="BASE PRODUITS" sheetId="6" state="hidden" r:id="rId9"/>
  </sheets>
  <externalReferences>
    <externalReference r:id="rId10"/>
    <externalReference r:id="rId11"/>
  </externalReferences>
  <definedNames>
    <definedName name="PA" localSheetId="1">DOSSIER!$A$2:$I$58</definedName>
    <definedName name="PA" localSheetId="7">#REF!</definedName>
    <definedName name="PA">GROSSESSE!$A$2:$I$76</definedName>
    <definedName name="TotalDépensesMensuelles" localSheetId="4">SUM(#REF!)</definedName>
    <definedName name="TotalDépensesMensuelles" localSheetId="6">SUM(#REF!)</definedName>
    <definedName name="TotalDépensesMensuelles" localSheetId="8">SUM(#REF!)</definedName>
    <definedName name="TotalDépensesMensuelles" localSheetId="3">SUM(#REF!)</definedName>
    <definedName name="TotalDépensesMensuelles" localSheetId="2">SUM(#REF!)</definedName>
    <definedName name="TotalDépensesMensuelles" localSheetId="1">SUM(#REF!)</definedName>
    <definedName name="TotalDépensesMensuelles" localSheetId="5">SUM(#REF!)</definedName>
    <definedName name="TotalDépensesMensuelles">SUM(#REF!)</definedName>
    <definedName name="TotalRevenusMensuels" localSheetId="4">SUM(#REF!)</definedName>
    <definedName name="TotalRevenusMensuels" localSheetId="6">SUM(#REF!)</definedName>
    <definedName name="TotalRevenusMensuels" localSheetId="8">SUM(#REF!)</definedName>
    <definedName name="TotalRevenusMensuels" localSheetId="3">SUM(#REF!)</definedName>
    <definedName name="TotalRevenusMensuels" localSheetId="2">SUM(#REF!)</definedName>
    <definedName name="TotalRevenusMensuels" localSheetId="1">SUM(#REF!)</definedName>
    <definedName name="TotalRevenusMensuels" localSheetId="5">SUM(#REF!)</definedName>
    <definedName name="TotalRevenusMensuels">SUM(#REF!)</definedName>
    <definedName name="Z_7CC668C6_3844_4CC0_92CD_1DDF109DC849_.wvu.PrintArea" localSheetId="1" hidden="1">DOSSIER!$A$1:$I$58</definedName>
    <definedName name="Z_7CC668C6_3844_4CC0_92CD_1DDF109DC849_.wvu.PrintArea" localSheetId="0" hidden="1">GROSSESSE!$A$1:$I$76</definedName>
    <definedName name="_xlnm.Print_Area" localSheetId="4">ACCOMPTE!$A$1:$I$65</definedName>
    <definedName name="_xlnm.Print_Area" localSheetId="6">'AUTORISATION DE PUBLICATION'!$A$2:$I$44</definedName>
    <definedName name="_xlnm.Print_Area" localSheetId="3">CGV!$A$1:$C$113</definedName>
    <definedName name="_xlnm.Print_Area" localSheetId="2">CONTRAT!$A$2:$I$52</definedName>
    <definedName name="_xlnm.Print_Area" localSheetId="1">DOSSIER!$A$1:$I$81</definedName>
    <definedName name="_xlnm.Print_Area" localSheetId="5">FACTURE!$B$3:$I$66</definedName>
    <definedName name="_xlnm.Print_Area" localSheetId="0">GROSSESSE!$A$1:$I$76</definedName>
  </definedNames>
  <calcPr calcId="125725"/>
  <customWorkbookViews>
    <customWorkbookView name="PAGE" guid="{7CC668C6-3844-4CC0-92CD-1DDF109DC849}" maximized="1" xWindow="1" yWindow="1" windowWidth="1600" windowHeight="670" tabRatio="136" activeSheetId="1"/>
  </customWorkbookViews>
</workbook>
</file>

<file path=xl/calcChain.xml><?xml version="1.0" encoding="utf-8"?>
<calcChain xmlns="http://schemas.openxmlformats.org/spreadsheetml/2006/main">
  <c r="G41" i="6"/>
  <c r="G24"/>
  <c r="G23"/>
  <c r="G22"/>
  <c r="G21"/>
  <c r="G20"/>
  <c r="G19"/>
  <c r="G18"/>
  <c r="G17"/>
  <c r="G16"/>
  <c r="G15"/>
  <c r="G14"/>
  <c r="G13"/>
  <c r="Q12"/>
  <c r="P12"/>
  <c r="G12"/>
  <c r="G11"/>
  <c r="G10"/>
  <c r="G9"/>
  <c r="G8"/>
  <c r="G17" i="3" l="1"/>
  <c r="D17"/>
  <c r="E15"/>
  <c r="E13"/>
  <c r="G11"/>
  <c r="D11"/>
  <c r="E9"/>
  <c r="L53" i="5"/>
  <c r="L52" s="1"/>
  <c r="K52"/>
  <c r="H52"/>
  <c r="L51"/>
  <c r="K51"/>
  <c r="L50"/>
  <c r="K50"/>
  <c r="L49"/>
  <c r="K49"/>
  <c r="L48" s="1"/>
  <c r="K48"/>
  <c r="L47"/>
  <c r="K47"/>
  <c r="L46" s="1"/>
  <c r="K46"/>
  <c r="H46"/>
  <c r="L45" s="1"/>
  <c r="K45"/>
  <c r="L44"/>
  <c r="K44"/>
  <c r="H44"/>
  <c r="L43"/>
  <c r="K43"/>
  <c r="H43"/>
  <c r="L42"/>
  <c r="K42"/>
  <c r="H42" s="1"/>
  <c r="D42"/>
  <c r="L41"/>
  <c r="K41"/>
  <c r="L40"/>
  <c r="K40"/>
  <c r="H40"/>
  <c r="L39"/>
  <c r="K39"/>
  <c r="H39"/>
  <c r="L38" s="1"/>
  <c r="K38"/>
  <c r="H38"/>
  <c r="L37" s="1"/>
  <c r="K37"/>
  <c r="H37"/>
  <c r="L36" s="1"/>
  <c r="K36"/>
  <c r="H36"/>
  <c r="L35" s="1"/>
  <c r="K35"/>
  <c r="H35"/>
  <c r="L34"/>
  <c r="K34"/>
  <c r="L33"/>
  <c r="K33"/>
  <c r="L32"/>
  <c r="K32"/>
  <c r="L31"/>
  <c r="K31"/>
  <c r="L30"/>
  <c r="K30"/>
  <c r="D30"/>
  <c r="L29"/>
  <c r="K29"/>
  <c r="D29"/>
  <c r="L28"/>
  <c r="K28"/>
  <c r="D28"/>
  <c r="L27"/>
  <c r="K27"/>
  <c r="D27"/>
  <c r="L26"/>
  <c r="K26"/>
  <c r="D26"/>
  <c r="L25"/>
  <c r="K25"/>
  <c r="L24"/>
  <c r="K24"/>
  <c r="D24"/>
  <c r="L23"/>
  <c r="K23"/>
  <c r="D23"/>
  <c r="L22"/>
  <c r="K22"/>
  <c r="H16"/>
  <c r="Q14"/>
  <c r="P14"/>
  <c r="F9"/>
  <c r="G6"/>
  <c r="D6"/>
  <c r="E40" i="3" l="1"/>
  <c r="B40" s="1"/>
  <c r="D40" i="5"/>
  <c r="L52" i="4"/>
  <c r="L51" s="1"/>
  <c r="K51"/>
  <c r="H51"/>
  <c r="L50"/>
  <c r="K50"/>
  <c r="L49"/>
  <c r="K49"/>
  <c r="L48"/>
  <c r="K48"/>
  <c r="L47"/>
  <c r="K47"/>
  <c r="L46" s="1"/>
  <c r="K46"/>
  <c r="L45" s="1"/>
  <c r="K45"/>
  <c r="H45"/>
  <c r="L44" s="1"/>
  <c r="K44"/>
  <c r="H44"/>
  <c r="L43"/>
  <c r="K43"/>
  <c r="H43"/>
  <c r="L42"/>
  <c r="K42"/>
  <c r="H42"/>
  <c r="L41"/>
  <c r="K41"/>
  <c r="H41" s="1"/>
  <c r="D41"/>
  <c r="L40"/>
  <c r="K40"/>
  <c r="L39"/>
  <c r="K39"/>
  <c r="H39"/>
  <c r="D39"/>
  <c r="L38" s="1"/>
  <c r="K38"/>
  <c r="H38"/>
  <c r="L37" s="1"/>
  <c r="K37"/>
  <c r="H37"/>
  <c r="L36"/>
  <c r="K36"/>
  <c r="H36"/>
  <c r="L35" s="1"/>
  <c r="K35"/>
  <c r="H35"/>
  <c r="L34"/>
  <c r="K34"/>
  <c r="H34"/>
  <c r="L33"/>
  <c r="K33"/>
  <c r="H33"/>
  <c r="L32" s="1"/>
  <c r="K32"/>
  <c r="H32"/>
  <c r="L31" s="1"/>
  <c r="K31"/>
  <c r="H31"/>
  <c r="L30"/>
  <c r="K30"/>
  <c r="L29"/>
  <c r="K29"/>
  <c r="D29"/>
  <c r="L28"/>
  <c r="K28"/>
  <c r="D28"/>
  <c r="L27"/>
  <c r="K27"/>
  <c r="D27"/>
  <c r="L26"/>
  <c r="K26"/>
  <c r="D26"/>
  <c r="L25"/>
  <c r="K25"/>
  <c r="D25"/>
  <c r="L24"/>
  <c r="K24"/>
  <c r="D24"/>
  <c r="L23"/>
  <c r="K23"/>
  <c r="D23"/>
  <c r="L22"/>
  <c r="K22"/>
  <c r="D22"/>
  <c r="L21"/>
  <c r="K21"/>
  <c r="H15"/>
  <c r="G14"/>
  <c r="G15" i="5" s="1"/>
  <c r="Q13" i="4"/>
  <c r="P13"/>
  <c r="G13"/>
  <c r="G14" i="5" s="1"/>
  <c r="G12" i="4"/>
  <c r="G11"/>
  <c r="F10"/>
  <c r="F8"/>
  <c r="D5"/>
  <c r="F68" i="11"/>
  <c r="F66"/>
  <c r="H64"/>
  <c r="E64"/>
  <c r="F62"/>
  <c r="H59"/>
  <c r="C59"/>
  <c r="G55"/>
  <c r="E55"/>
  <c r="C55"/>
  <c r="E53"/>
  <c r="F51"/>
  <c r="E51"/>
  <c r="F46"/>
  <c r="H44"/>
  <c r="F44"/>
  <c r="E41"/>
  <c r="I38"/>
  <c r="G38"/>
  <c r="E38"/>
  <c r="I37"/>
  <c r="G37"/>
  <c r="E37"/>
  <c r="H35"/>
  <c r="E35"/>
  <c r="H33"/>
  <c r="E33"/>
  <c r="C33"/>
  <c r="I31"/>
  <c r="H31"/>
  <c r="E31"/>
  <c r="C31"/>
  <c r="I28"/>
  <c r="G28"/>
  <c r="E28"/>
  <c r="C28"/>
  <c r="G13" i="5" l="1"/>
  <c r="G12"/>
  <c r="F11" s="1"/>
  <c r="G26" i="11"/>
  <c r="E26"/>
  <c r="H24"/>
  <c r="D24"/>
  <c r="H22"/>
  <c r="D22"/>
  <c r="I20"/>
  <c r="D20"/>
  <c r="I18"/>
  <c r="H18"/>
  <c r="G18"/>
  <c r="D18"/>
  <c r="I16"/>
  <c r="H16"/>
  <c r="G16"/>
  <c r="I13"/>
  <c r="F13"/>
  <c r="D13"/>
  <c r="E11"/>
  <c r="D49" i="13"/>
  <c r="B49"/>
  <c r="G44"/>
  <c r="C44"/>
  <c r="G42"/>
  <c r="C42" s="1"/>
  <c r="H24"/>
  <c r="E24"/>
  <c r="C24"/>
  <c r="G22"/>
  <c r="D22"/>
  <c r="I20"/>
  <c r="H20"/>
  <c r="G20"/>
  <c r="D20"/>
  <c r="I18" s="1"/>
  <c r="G18"/>
  <c r="D18"/>
  <c r="F13"/>
  <c r="D13"/>
  <c r="D11"/>
  <c r="E9"/>
</calcChain>
</file>

<file path=xl/sharedStrings.xml><?xml version="1.0" encoding="utf-8"?>
<sst xmlns="http://schemas.openxmlformats.org/spreadsheetml/2006/main" count="721" uniqueCount="474">
  <si>
    <t>Adresse:</t>
  </si>
  <si>
    <t>Type de séance:</t>
  </si>
  <si>
    <t>Mail:</t>
  </si>
  <si>
    <t>N° de téléphone</t>
  </si>
  <si>
    <t xml:space="preserve">Ville: </t>
  </si>
  <si>
    <t>Code postal:</t>
  </si>
  <si>
    <t>Nb de photos / formule/ tarifs</t>
  </si>
  <si>
    <t>Mode paiement acompte 50 €</t>
  </si>
  <si>
    <t>Date convenue de la séance:</t>
  </si>
  <si>
    <t>Demande de paiement en plusieurs fois?</t>
  </si>
  <si>
    <t>livraison des photos après le dernier paiement</t>
  </si>
  <si>
    <t>(sans être mentionné)</t>
  </si>
  <si>
    <t>Autorisation de publication site et réseaux sociaux:</t>
  </si>
  <si>
    <t>OUI /NON</t>
  </si>
  <si>
    <t>2 photos offertes si OUI</t>
  </si>
  <si>
    <t xml:space="preserve">Souhaitez-vous ? : </t>
  </si>
  <si>
    <t>Comment m'avez-vous connu?</t>
  </si>
  <si>
    <t>Merci d'avoir le pris le temps de compléter le questionnaire.</t>
  </si>
  <si>
    <t>Mode de paiement du reste :</t>
  </si>
  <si>
    <t>OUI / NON</t>
  </si>
  <si>
    <t>GROSSESSE</t>
  </si>
  <si>
    <t xml:space="preserve">DPA prévu </t>
  </si>
  <si>
    <t>des photos avec le papa?</t>
  </si>
  <si>
    <t>Age de la maman:</t>
  </si>
  <si>
    <t>la maman porte-t-elle des lunettes qu'elle souhaite garder?</t>
  </si>
  <si>
    <t>taille:</t>
  </si>
  <si>
    <t>ex: 1m75</t>
  </si>
  <si>
    <t>Quelles tenues pour la maman?</t>
  </si>
  <si>
    <t>papa torse nu?</t>
  </si>
  <si>
    <t>Une chose que je dois savoir sur vous ou bébé? (santé? Allergie?...)</t>
  </si>
  <si>
    <t xml:space="preserve">Si vous avez dejà choisi les références des tenues: </t>
  </si>
  <si>
    <t>Pensez-vous faire des photos de naissance avec moi?</t>
  </si>
  <si>
    <t>OUI / NON/ NE SAIS PAS</t>
  </si>
  <si>
    <r>
      <t xml:space="preserve">Taille de vetements de la maman </t>
    </r>
    <r>
      <rPr>
        <b/>
        <sz val="10"/>
        <color indexed="8"/>
        <rFont val="Calibri"/>
        <family val="2"/>
      </rPr>
      <t>avant</t>
    </r>
    <r>
      <rPr>
        <sz val="10"/>
        <color indexed="8"/>
        <rFont val="Calibri"/>
        <family val="2"/>
      </rPr>
      <t>/</t>
    </r>
    <r>
      <rPr>
        <b/>
        <sz val="10"/>
        <color indexed="8"/>
        <rFont val="Calibri"/>
        <family val="2"/>
      </rPr>
      <t>après</t>
    </r>
    <r>
      <rPr>
        <sz val="10"/>
        <color indexed="8"/>
        <rFont val="Calibri"/>
        <family val="2"/>
      </rPr>
      <t xml:space="preserve"> grossesse</t>
    </r>
  </si>
  <si>
    <t>Heure:</t>
  </si>
  <si>
    <t>OUI/NON</t>
  </si>
  <si>
    <t>IL SONT PLUSIEURS?</t>
  </si>
  <si>
    <t>TAILLE</t>
  </si>
  <si>
    <t>AGE</t>
  </si>
  <si>
    <t>des photos avec frères&amp;sœurs?</t>
  </si>
  <si>
    <t>Nom de famille et prénom de la future maman:</t>
  </si>
  <si>
    <t>si connaissance NOM</t>
  </si>
  <si>
    <t>FB/INSTAGRAM/SITE/CONNAISSANCE</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</si>
  <si>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</si>
  <si>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</si>
  <si>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</si>
  <si>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</si>
  <si>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</si>
  <si>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</si>
  <si>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</si>
  <si>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</si>
  <si>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</si>
  <si>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Le reste du paiement se fait le jour-même de la séance (acompte  déduit). En fonction de la formule choisie, vous recevrez le lien pour visionner et  choisir vos photos entre 10 et 15 jours après la séance.</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</si>
  <si>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</si>
  <si>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t>DROITS D'UTILISATION</t>
  </si>
  <si>
    <t>Si vous autorisez le photographe à publier les photos sur le site internet et les réseaux sociaux:</t>
  </si>
  <si>
    <r>
      <t xml:space="preserve">2 photos vous sont offertes. </t>
    </r>
    <r>
      <rPr>
        <sz val="10"/>
        <color indexed="8"/>
        <rFont val="Calibri"/>
        <family val="2"/>
      </rPr>
      <t>Une autorisation ou non de publication acommpagnera ce contrat.</t>
    </r>
  </si>
  <si>
    <t>PERSONNES PHOTOGRAPHIEES</t>
  </si>
  <si>
    <t>Personne 1:</t>
  </si>
  <si>
    <t>Personne 2:</t>
  </si>
  <si>
    <t>Personne 3:</t>
  </si>
  <si>
    <t>Personne 4:</t>
  </si>
  <si>
    <t>Personne 5:</t>
  </si>
  <si>
    <t>Personne 6:</t>
  </si>
  <si>
    <t>Noms et prénoms des clients</t>
  </si>
  <si>
    <t>Nom et prénom du photographe</t>
  </si>
  <si>
    <t>Signatures des clients</t>
  </si>
  <si>
    <t>Signature du photographe</t>
  </si>
  <si>
    <t>Ville;</t>
  </si>
  <si>
    <t>TARIF:</t>
  </si>
  <si>
    <t>ACOMPTE</t>
  </si>
  <si>
    <t>RESTE SEANCE</t>
  </si>
  <si>
    <t xml:space="preserve">     Acompte </t>
  </si>
  <si>
    <t xml:space="preserve"> C E L I N E   M A H I E U   P H O T O G R A P H I E </t>
  </si>
  <si>
    <t>Acompte:</t>
  </si>
  <si>
    <t>Date :</t>
  </si>
  <si>
    <t>C21</t>
  </si>
  <si>
    <t>C17</t>
  </si>
  <si>
    <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</si>
  <si>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</si>
  <si>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</si>
  <si>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</si>
  <si>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</si>
  <si>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</si>
  <si>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</si>
  <si>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</si>
  <si>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</si>
  <si>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</si>
  <si>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</si>
  <si>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</si>
  <si>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</si>
  <si>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</si>
  <si>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</si>
  <si>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</si>
  <si>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</si>
  <si>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</si>
  <si>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</si>
  <si>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</si>
  <si>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</si>
  <si>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</si>
  <si>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</si>
  <si>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</si>
  <si>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</si>
  <si>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</si>
  <si>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</si>
  <si>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</si>
  <si>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</si>
  <si>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</si>
  <si>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</si>
  <si>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</si>
  <si>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</si>
  <si>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Paiement à effectuer au plus tard le jour de la séance.</t>
  </si>
  <si>
    <t>Tout règlement effectué implique l'acceptation des CGV disponibles à l'envoi du contrat ou sur mon site internet.</t>
  </si>
  <si>
    <t>Merci pour votre confiance</t>
  </si>
  <si>
    <t>ESPECES</t>
  </si>
  <si>
    <t>PAYPAL</t>
  </si>
  <si>
    <t xml:space="preserve">      Facture</t>
  </si>
  <si>
    <t>Facture:</t>
  </si>
  <si>
    <t>P35</t>
  </si>
  <si>
    <t>RESTE</t>
  </si>
  <si>
    <t>Code Postal:</t>
  </si>
  <si>
    <t>Ville:</t>
  </si>
  <si>
    <t>Base produits</t>
  </si>
  <si>
    <t>Produits et services</t>
  </si>
  <si>
    <t>Etude de la marge :</t>
  </si>
  <si>
    <t>Référence produit</t>
  </si>
  <si>
    <t>Prix de vente € HT</t>
  </si>
  <si>
    <t>Remarques</t>
  </si>
  <si>
    <t>Coût d'achat du produit</t>
  </si>
  <si>
    <t>Coeff. marge</t>
  </si>
  <si>
    <t>P1</t>
  </si>
  <si>
    <t>20 PHOTOS / 1H-1H30</t>
  </si>
  <si>
    <t>P3</t>
  </si>
  <si>
    <t>P4</t>
  </si>
  <si>
    <t>5 photos offertes</t>
  </si>
  <si>
    <t>P5</t>
  </si>
  <si>
    <t>10 PHOTOS / 30 MIN</t>
  </si>
  <si>
    <t>P6</t>
  </si>
  <si>
    <t>20 PHOTOS / 1H</t>
  </si>
  <si>
    <t>P7</t>
  </si>
  <si>
    <t>30 PHOTOS / 1H</t>
  </si>
  <si>
    <t>P8</t>
  </si>
  <si>
    <t>P9</t>
  </si>
  <si>
    <t>10 PHOTOS / 2 H</t>
  </si>
  <si>
    <t>20 PHOTOS / 2-3H</t>
  </si>
  <si>
    <t>P11</t>
  </si>
  <si>
    <t>30 PHOTOS / 3-4H</t>
  </si>
  <si>
    <t>P12</t>
  </si>
  <si>
    <t>P13</t>
  </si>
  <si>
    <t>P14</t>
  </si>
  <si>
    <t>10 PHOTOS / 1 H</t>
  </si>
  <si>
    <t>P15</t>
  </si>
  <si>
    <t>20 PHTOS/ 1H30</t>
  </si>
  <si>
    <t>P16</t>
  </si>
  <si>
    <t>30 PHOTOS: 2H</t>
  </si>
  <si>
    <t>P17</t>
  </si>
  <si>
    <t>P18</t>
  </si>
  <si>
    <t>PRIX SPECIAL : INTEGRALITE DES PHOTOS</t>
  </si>
  <si>
    <t>RESTE PHOTO GRANDE FORMULE</t>
  </si>
  <si>
    <t>P19</t>
  </si>
  <si>
    <t>RESTE PHOTO PETITE FORMULE</t>
  </si>
  <si>
    <t>P21</t>
  </si>
  <si>
    <t>P22</t>
  </si>
  <si>
    <t>P23</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</si>
  <si>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</si>
  <si>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</si>
  <si>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</si>
  <si>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</si>
  <si>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</si>
  <si>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</si>
  <si>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</si>
  <si>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</si>
  <si>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</si>
  <si>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</si>
  <si>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</si>
  <si>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</si>
  <si>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</si>
  <si>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</si>
  <si>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</si>
  <si>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</si>
  <si>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</si>
  <si>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P36</t>
  </si>
  <si>
    <t>SEXE BEBE</t>
  </si>
  <si>
    <t>AVANT SEANCE</t>
  </si>
  <si>
    <t>APRES SEANCE</t>
  </si>
  <si>
    <t>QUESTIONNAIRE</t>
  </si>
  <si>
    <t xml:space="preserve">RESERVATION </t>
  </si>
  <si>
    <t>PHOTO</t>
  </si>
  <si>
    <t>CHOIX</t>
  </si>
  <si>
    <t>FACTURE</t>
  </si>
  <si>
    <t>JOUR J</t>
  </si>
  <si>
    <t>SHOOTING</t>
  </si>
  <si>
    <t>CONTRAT + CGV</t>
  </si>
  <si>
    <t>AUTO</t>
  </si>
  <si>
    <t>PAIEMENT</t>
  </si>
  <si>
    <t>SAUV</t>
  </si>
  <si>
    <t>TRI</t>
  </si>
  <si>
    <t>POST TRAIT</t>
  </si>
  <si>
    <t>MISE EN LIGNE GALERIE</t>
  </si>
  <si>
    <t>MERCI</t>
  </si>
  <si>
    <t>PARTAGE</t>
  </si>
  <si>
    <t>PUBLI</t>
  </si>
  <si>
    <t>RECAP</t>
  </si>
  <si>
    <t>ENVOI LIEN</t>
  </si>
  <si>
    <t>OUV TELEHARGEMENT</t>
  </si>
  <si>
    <t>PHOTOS SUP</t>
  </si>
  <si>
    <t>AVIS</t>
  </si>
  <si>
    <t>ENVOI DOCS</t>
  </si>
  <si>
    <t>FERM GAL</t>
  </si>
  <si>
    <t>CLASSER LES BESTE</t>
  </si>
  <si>
    <t>N° CLIENT</t>
  </si>
  <si>
    <t>Notes:</t>
  </si>
  <si>
    <t>NOM + PRENOM</t>
  </si>
  <si>
    <t>Supplément bain de lait?</t>
  </si>
  <si>
    <t>Suplément Bain de lait?</t>
  </si>
  <si>
    <t>NEANT</t>
  </si>
  <si>
    <t>SUPPLEMENT BAIN DE LAIT</t>
  </si>
  <si>
    <t>5 PHOTOS solo</t>
  </si>
  <si>
    <t>10 PHOTOS duo</t>
  </si>
  <si>
    <t>10 PHOTOS SOLO</t>
  </si>
  <si>
    <t>20 PHOTOS SOLO</t>
  </si>
  <si>
    <t>10 PHOTOS / 1H</t>
  </si>
  <si>
    <t>20 PHOTOS /1H</t>
  </si>
  <si>
    <t>30 PHOTOS /1H30</t>
  </si>
  <si>
    <t>AVANT: ……..</t>
  </si>
  <si>
    <t>DEPUIS:………</t>
  </si>
  <si>
    <t>OUI  / NON</t>
  </si>
  <si>
    <t>OPTION</t>
  </si>
  <si>
    <t>Option magazine</t>
  </si>
  <si>
    <t>Etes-vous éventuellement intéressée par un autre support?</t>
  </si>
  <si>
    <t>SUPPLEMENT BAIN E LAIT</t>
  </si>
  <si>
    <t>P20</t>
  </si>
  <si>
    <t>SUPPORT</t>
  </si>
  <si>
    <r>
      <t xml:space="preserve">Merci de remplir ce questionnaire, les réponses me permettront de préparer au mieux la séance pour la rendre inoubliable. Merci de de pas enregistrer ce document en pdf mais </t>
    </r>
    <r>
      <rPr>
        <b/>
        <i/>
        <u/>
        <sz val="9"/>
        <color indexed="8"/>
        <rFont val="Calibri"/>
        <family val="2"/>
      </rPr>
      <t xml:space="preserve">le laisser au même format. </t>
    </r>
    <r>
      <rPr>
        <b/>
        <i/>
        <sz val="9"/>
        <color indexed="8"/>
        <rFont val="Calibri"/>
        <family val="2"/>
      </rPr>
      <t>Me l'envoyer à celinemahieu@yahoo.fr</t>
    </r>
  </si>
  <si>
    <t>QUESTIONS PRISE DE VUE</t>
  </si>
  <si>
    <t>pour coller parfaitement à vos attentes, voilà quelques questions afin de savoir ce que vous attendez</t>
  </si>
  <si>
    <t>Aimeriez-vous des photos en gros plan de votre ventre?</t>
  </si>
  <si>
    <t>oui avec mains, chaussons,écographie,.../ NON</t>
  </si>
  <si>
    <t>toutes les femmes enceintes sont sublimes mais les complexes, c'est tellement personnel!</t>
  </si>
  <si>
    <t>QUESTIONS POST TRAITEMENT</t>
  </si>
  <si>
    <t>OUI QUELQUES UNES / NON</t>
  </si>
  <si>
    <t>pour quelques photos seulement</t>
  </si>
  <si>
    <t>sexe du bébé</t>
  </si>
  <si>
    <r>
      <rPr>
        <b/>
        <sz val="10"/>
        <color theme="1"/>
        <rFont val="Calibri"/>
        <family val="2"/>
        <scheme val="minor"/>
      </rPr>
      <t>si option bain de lait</t>
    </r>
    <r>
      <rPr>
        <sz val="10"/>
        <color theme="1"/>
        <rFont val="Calibri"/>
        <family val="2"/>
        <scheme val="minor"/>
      </rPr>
      <t>:  couleur dominante pour les fleurs?</t>
    </r>
  </si>
  <si>
    <t>Avez-vous des complexes particuliers? quoi?</t>
  </si>
  <si>
    <t>Quel style pour la séance?</t>
  </si>
  <si>
    <t>ROBES?</t>
  </si>
  <si>
    <t>BODY OU VOILE</t>
  </si>
  <si>
    <t>NU SUGGERE?</t>
  </si>
  <si>
    <t>SOUS-VETEMENTS?</t>
  </si>
  <si>
    <t>CLASSIQUE (robes) ou MODERNE (ss vetements,jeans, body, voile ou nu)? Ou les 2</t>
  </si>
  <si>
    <t>CELINE MAHIEU EI</t>
  </si>
  <si>
    <t>Autorisation publication</t>
  </si>
  <si>
    <t>JEANS +top, chemise ou ss vet?</t>
  </si>
  <si>
    <t>GROS PLAN</t>
  </si>
  <si>
    <t xml:space="preserve"> YEUX FERMES</t>
  </si>
  <si>
    <t>REPARTITION</t>
  </si>
  <si>
    <t>NOIR &amp; BLANC</t>
  </si>
  <si>
    <t>PLUSIEURS</t>
  </si>
  <si>
    <t>COMBIEN</t>
  </si>
  <si>
    <t>N° FACTURE</t>
  </si>
  <si>
    <t>SI OUI COMBIEN</t>
  </si>
  <si>
    <t>EFFETS PARTICULIERS</t>
  </si>
  <si>
    <t>http://celinemahieuphotographie.fr</t>
  </si>
  <si>
    <r>
      <t xml:space="preserve">     Mundolsheim        </t>
    </r>
    <r>
      <rPr>
        <sz val="11"/>
        <color indexed="8"/>
        <rFont val="GeosansLight"/>
      </rPr>
      <t xml:space="preserve">  celinemahieu@yahoo.fr         06-88-79-47-89        http://celinemahieuphothographie.fr   / </t>
    </r>
    <r>
      <rPr>
        <sz val="10"/>
        <color indexed="8"/>
        <rFont val="GeosansLight"/>
      </rPr>
      <t>Siret: 838 567 402 00014</t>
    </r>
  </si>
  <si>
    <r>
      <t xml:space="preserve">     Mundolsheim          celinemahieu@yahoo.fr         06-88-79-47-89        http://celinemahieuphothographie.fr     / </t>
    </r>
    <r>
      <rPr>
        <sz val="10"/>
        <color indexed="8"/>
        <rFont val="GeosansLight"/>
      </rPr>
      <t>Siret: 838 567 402 00014</t>
    </r>
  </si>
  <si>
    <t>L'acompte est à régler 10 jours minimum avant la séance et le restant est du le jour de la séance.</t>
  </si>
  <si>
    <t>MAHIEU CELINE</t>
  </si>
  <si>
    <t>Nom + prénom du papa:</t>
  </si>
  <si>
    <t>Nom + prénom maman:</t>
  </si>
  <si>
    <t>réprésentant(s) légal(es) du ou des mineurs(s) suivants(s):</t>
  </si>
  <si>
    <t>AUTORISE</t>
  </si>
  <si>
    <t>REFUSE</t>
  </si>
  <si>
    <t>la publication des photos prises par CELINE MAHIEU PHOTOGRAPHIE</t>
  </si>
  <si>
    <t>sur les réseaux sociaux du photographe (instagram et facebook) sans être nommé, sur son site internet et sur tout</t>
  </si>
  <si>
    <t>support propre à son entreprise tel que les flyers, les cartes de visite ou albums de démonstration.</t>
  </si>
  <si>
    <t>1. Les photographies sont protégées par la loi du 11 mars 1957 sur les droits d’auteur et par le code de propriété intellectuelle. La remise des photographies entraîne la cession du droit de reproduction des photographies sur tout support et tout format uniquement dans le cadre privé et familial.
2. Aucune photo ne pourra  être vendue ou donnée lieu à une contre-partie financière, que ce soit pour le photographe ou le modèle (autre que la prestation initiale de la séance).
3. Le photographe s’engage à respecter la vie privée de ses clients en ne les citant sur aucune publication. Les éventuels commentaires ou légendes accompagnant les photos ne devront pas porter atteinte à l’image, la dignité ou la réputation des modèles ou du photographe. Les deux partis s’engagent à les supprimer dans la mesure du possible.
4. Si une photo devait être utilisée dans un contexte  autre que celui défini par cette autorisation (ex:un magazine), l’accord sera demandé au préalable aux modèles avant toute publication.
5. Toute signature de cette autorisation implique la compréhension et le strict respect des engagements de chaque parti.</t>
  </si>
  <si>
    <t>SIGNATURES:</t>
  </si>
  <si>
    <t>Cette autorisation est valable tant qu'aucune contre- indication n'est donné au photogaphe par mail ou par courrier. En cas de changement d'avis, les 2 photos offertes seront facturées 10€ chacune.</t>
  </si>
  <si>
    <r>
      <rPr>
        <b/>
        <sz val="9"/>
        <color indexed="8"/>
        <rFont val="Calibri"/>
        <family val="2"/>
      </rPr>
      <t>1.</t>
    </r>
    <r>
      <rPr>
        <sz val="9"/>
        <color indexed="8"/>
        <rFont val="Calibri"/>
        <family val="2"/>
      </rPr>
      <t xml:space="preserve"> Un acompte de 50€ est demandé pour bloquer la réservation, minimum 10j avant la séance.</t>
    </r>
  </si>
  <si>
    <r>
      <rPr>
        <b/>
        <sz val="9"/>
        <color indexed="8"/>
        <rFont val="Calibri"/>
        <family val="2"/>
      </rPr>
      <t>2.</t>
    </r>
    <r>
      <rPr>
        <sz val="9"/>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</si>
  <si>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9"/>
        <color indexed="8"/>
        <rFont val="Calibri"/>
        <family val="2"/>
      </rPr>
      <t>3.</t>
    </r>
    <r>
      <rPr>
        <sz val="9"/>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</si>
  <si>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9"/>
        <color indexed="8"/>
        <rFont val="Calibri"/>
        <family val="2"/>
      </rPr>
      <t>4.</t>
    </r>
    <r>
      <rPr>
        <sz val="9"/>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</si>
  <si>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r>
      <rPr>
        <b/>
        <sz val="9"/>
        <color indexed="8"/>
        <rFont val="Calibri"/>
        <family val="2"/>
      </rPr>
      <t>5.</t>
    </r>
    <r>
      <rPr>
        <sz val="9"/>
        <color indexed="8"/>
        <rFont val="Calibri"/>
        <family val="2"/>
      </rPr>
      <t xml:space="preserve"> Dans le cas d'un empêchement important ou de maladie, le photographe s'engage à prévenir le client au moins 2h avant la séance et s'engage à replanifier au plus vite une nouvelle séance. Il en va de même pour le client, qui, si il ne prévient pas, pourra se voir refuser la planification d'une nouvelle séance et le remboursement de son acompte s'il y a eu. Tout retard sur la séance sera perdu. En cas de séance naissance, le photographe doit être prévenu max 48h après l'accouchement pour définir la date définitive de la séance, sans quoi la séance peut être annulée et l'acompte conservé. </t>
    </r>
    <r>
      <rPr>
        <b/>
        <sz val="9"/>
        <color indexed="8"/>
        <rFont val="Calibri"/>
        <family val="2"/>
      </rPr>
      <t>Toute signature de ce contrat vaut pour acceptation des Conditions Générales de Vente.</t>
    </r>
  </si>
  <si>
    <t xml:space="preserve">4. Prix </t>
  </si>
  <si>
    <t>Les présentes Conditions Générales de Vente (CGV) créent un accord légal et s’appliquent à toutes les commandes conclues entre le client et CELINE MAHIEU PHOTOGRAPHIE. (CELINE MAHIEU EI)</t>
  </si>
  <si>
    <t xml:space="preserve">5. Paiement </t>
  </si>
  <si>
    <t>1. Objet</t>
  </si>
  <si>
    <t>Céline Mahieu Photographie propose des prestations photographiques telles que présentées sur son site internet :   http://celinemahieu photographie.fr</t>
  </si>
  <si>
    <t>Par le simple fait de réserver une séance, le client déclare avoir pris connaissance des présentes CGV et s’engage à les respecter.</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</si>
  <si>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</si>
  <si>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 xml:space="preserve">6. Remise des photographies </t>
  </si>
  <si>
    <t>La livraison des fichiers numériques se fera sous la forme de fichiers jpeg.</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</si>
  <si>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</si>
  <si>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</si>
  <si>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 xml:space="preserve">3. Déroulement de la séance </t>
  </si>
  <si>
    <t>Aucun fichier brut ne sera donné au client et la photographe se réserve le droit de les détruire dans le délai qui lui convient, au bout d’un an.</t>
  </si>
  <si>
    <t xml:space="preserve">Pour que la séance se déroule dans les meilleures conditions, seules les personnes participant à la séance peuvent y assister (sauf accord préalable de la photographe) </t>
  </si>
  <si>
    <t xml:space="preserve">7. Délai de rétractation </t>
  </si>
  <si>
    <t>CM</t>
  </si>
  <si>
    <t xml:space="preserve">8. Force majeure, maladie </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</si>
  <si>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</si>
  <si>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</si>
  <si>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</si>
  <si>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</si>
  <si>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De même la qualité des fichiers numériques peut ne pas être optimale sur un écran non calibré. La photographe décline toute responsabilité du à cet effet.</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</si>
  <si>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</si>
  <si>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</si>
  <si>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</si>
  <si>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 xml:space="preserve">10. Propriété intellectuelle </t>
  </si>
  <si>
    <t>L’utilisation des photographies réalisées est soumise aux dispositions légales de droits d’auteur et de droits voisins.</t>
  </si>
  <si>
    <t xml:space="preserve">14. Style photographique </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</si>
  <si>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</si>
  <si>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</si>
  <si>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Le client est tenu de respecter les droits moraux liés aux œuvres de Céline Mahieu Photographie.</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</si>
  <si>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</si>
  <si>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</si>
  <si>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</si>
  <si>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 xml:space="preserve">2. Réservation de reportage photo </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</si>
  <si>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</si>
  <si>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</si>
  <si>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</si>
  <si>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</si>
  <si>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</si>
  <si>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</si>
  <si>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 xml:space="preserve">11. Les bons cadeaux </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</si>
  <si>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</si>
  <si>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12. Conservation des fichiers numériques</t>
  </si>
  <si>
    <t xml:space="preserve">13. Fichiers numériques et impression </t>
  </si>
  <si>
    <t xml:space="preserve">14. Données à caractère personnel </t>
  </si>
  <si>
    <t>MAQUILLAGE ET COIFFURE 50€ / NON</t>
  </si>
  <si>
    <t>30 PHOTOS / 2H</t>
  </si>
  <si>
    <t>SEANCE MAMAN ET MOI</t>
  </si>
  <si>
    <t>LES 15 PHOTOS</t>
  </si>
  <si>
    <t>10 PHOTOS/ 1H</t>
  </si>
  <si>
    <t>20 PHOTOS/1H</t>
  </si>
  <si>
    <t>MINI NOEL COLLECTION PLAISIR</t>
  </si>
  <si>
    <t>30 MIN / 6 PHOTOS SUR LES DEUX DECORS</t>
  </si>
  <si>
    <t>MINI NOEL COLLECTION MAXI PLAISIR</t>
  </si>
  <si>
    <t>30/MIN 10 PHOTOS SUR LES DEUX DECORS</t>
  </si>
  <si>
    <t>1H/10 PHOTOS</t>
  </si>
  <si>
    <t>1H30/20 PHOTOS</t>
  </si>
  <si>
    <t>2H/30 PHOTOS</t>
  </si>
  <si>
    <t>P37</t>
  </si>
  <si>
    <t>TARIFS 2023</t>
  </si>
  <si>
    <t>P38</t>
  </si>
  <si>
    <t>OFFRE AUTORISATION DE PUBLICATION</t>
  </si>
  <si>
    <t>2 PHOTOS OFFERTES</t>
  </si>
  <si>
    <t xml:space="preserve">OUI  (MAGAZINE 40€) / NON </t>
  </si>
  <si>
    <t>Le client dispose d’un délai de rétractation de 10 jours ouvrables après le versement de l'acompte pour remboursement de l’acompte.</t>
  </si>
  <si>
    <t>Pour que la réservation soit effective, il faut impérativement  effectuer un acompte de 50€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</si>
  <si>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 xml:space="preserve">Souhaitez-vous ? </t>
  </si>
  <si>
    <t>L'acompte doit être versé au moment de la réservation pour bloquer la réservation.  Pour le règlement: le mode de paiement préféré est  le virement ou paypal. CB possible et especes accepté si c'est votre seul moyen de règlement.  Si paiement par paypal, indiquer un paiement entre proches. Une facture est délivrée  le jour de la séance mentionnant l'acompte et le reste du paiement le jour de la séance.</t>
  </si>
  <si>
    <t>VIREMENT/PAYPAL/CB/CHEQUE/ESPECES</t>
  </si>
  <si>
    <t>VIREMENT/PAYPAL/CHEQUE</t>
  </si>
  <si>
    <t>En cas de retard du client, le temps perdu ne pourra être rattrapé et ne fera en aucun cas l’objet qu’un quelconque remboursement. Si retard de plus de 30 min (1h sur les naissances) ,la séance sera annulée et l'acompte perdue.</t>
  </si>
  <si>
    <t>Le prix est celui valable à la date de la commande et mentionné sur le contrat que vous avez signé ou validé par l'envoi de l'acompte.</t>
  </si>
  <si>
    <t xml:space="preserve">Céline Mahieu Photographie accepte les paiements en espèces, par CB (sauf pour l'acompte),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</si>
  <si>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lire avant la séance. Tout envoi d'acompte valide l'acceptation de ces conditions qui seront tous obligatoirement paraphés, complétés et signé au plus tard le jour de la séance.</t>
  </si>
  <si>
    <t>En cas de chèque sans provision, le client sera averti par la photographe et disposera d’un délai de 72h pour régler la prestation en espèce , virement ou paypal à la photographe contre remise d’un reçu, sous peine de poursuite.</t>
  </si>
  <si>
    <t>La réservation d’une prestation photographique se fait exclusivement par téléphone 06.88.79.47.89, e-mail celinemahieu@yahoo.fr , la page ME CONTACTER de mon site ou via la messagerie de ma page Facebook ou Instagram.</t>
  </si>
  <si>
    <t>La réservation d’une prestation photographique peut se faire à tout moment sous réserve de la disponibilité de la photographe. Un guide de séance vous est alors proposé en téléchargement sur mon site. En réservant chez Céline Mahieu Photographie, le client s’engage donc à respecter son contenu.</t>
  </si>
  <si>
    <t>Il est interdit de prendre des photos avec un appareil photo, téléphone, tablette durant la séance (sauf accord du photographe)</t>
  </si>
  <si>
    <t>Si le client annule la séance plus de 10 jours après avoir verser l'acompte,  l’acompte est conservé. Il reste valable dans un délai dans de 6 mois sauf annulation à -de 48h de la séance sans motif impérieux.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</si>
  <si>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La photographe assure qu’elle utilise tout son potentiel et tout son jugement artistique p_x0000__x0000_ersonnel pour créer des images cohérentes avec sa vision personnelle de l’événement. Les clients acceptent que cette vision soit différente de la leur même si le photographe les inclut dans la préparation de la séance, d'où la connaissance du style du photographe.</t>
  </si>
  <si>
    <t>Les bons cadeaux sont payables par chèque, paypal ou virement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</si>
  <si>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remise a jour des codes au 1er janvier 2024</t>
  </si>
  <si>
    <t>SEANCE GROSSESSE  FORMULE "ESSENTIEL"</t>
  </si>
  <si>
    <t>SEANCE GROSSESSE FORMULE "SIGNATURE"</t>
  </si>
  <si>
    <t>SEANCE GROSSESSE  FORMULE "PRESTIGE"</t>
  </si>
  <si>
    <t>SEANCE BAIN DE LAIT FORMULE "ESSENTIEL"</t>
  </si>
  <si>
    <t>SEANCE BAIN DE LAIT FORFAIT "SIGNATURE"</t>
  </si>
  <si>
    <t>SEANCE NAISSANCE FORMULE "ESSENTIEL"</t>
  </si>
  <si>
    <t>SEANCE NAISSANCE FORMULE "SIGNATURE"</t>
  </si>
  <si>
    <t>SEANCE NAISSANCE  FORMULE "PRESTIGE"</t>
  </si>
  <si>
    <t>SEANCE BEBE ENFANT FORMULE "ESSENTIEL"</t>
  </si>
  <si>
    <t>SEANCE BEBE FORMULE "SIGNATURE"</t>
  </si>
  <si>
    <t>SEANCE BEBE  FORMULE "PRESTIGE"</t>
  </si>
  <si>
    <t>SEANCE FAMILLE FORMULE "ESSENTIEL"</t>
  </si>
  <si>
    <t>SEANCE FAMILLE FORMULE "SIGNATURE"</t>
  </si>
  <si>
    <t>SEANCE FAMILLE  FORMULE "PRESTIGE"</t>
  </si>
  <si>
    <t>SMASH THE CAKE  FORMULE "ESSENTIEL"</t>
  </si>
  <si>
    <t>SMASH THE CAKE FORMULE "SIGNATURE"</t>
  </si>
  <si>
    <t>SMASH THE CAKE PACK  FORMULE "PRESTIGE"</t>
  </si>
  <si>
    <t>SEANCE MILKBATH MERE-ENFANT FORMULE "ESSENTIEL"</t>
  </si>
  <si>
    <t>SEANCE MILKBATH MERE-ENFANT FORMULE "SIGNATURE"</t>
  </si>
  <si>
    <t>SEANCE PORTRAIT DE FEMMEFORMULE "ESSENTIEL"</t>
  </si>
  <si>
    <t>SEANCE PORTRAIT DE FEMME FORMULE "SIGNATURE"</t>
  </si>
  <si>
    <t>SEANCE PORTRAIT DE FEMME  FORMULE "PRESTIGE"</t>
  </si>
  <si>
    <t>OFFRE SPECIALE PACK</t>
  </si>
  <si>
    <t>OPTION DECOR LIT BOHEME</t>
  </si>
  <si>
    <t>OPTION DECOR FENETRE BOHEME</t>
  </si>
  <si>
    <t>SEANCE COUPLE FORMULE "ESSENTIEL"</t>
  </si>
  <si>
    <t>P40</t>
  </si>
  <si>
    <t>SEANCE COUPLE FORMULE "SIGNATURE"</t>
  </si>
  <si>
    <t>P41</t>
  </si>
  <si>
    <t>SEANCE COUPLE  FORMULE "PRESTIGE"</t>
  </si>
  <si>
    <t>P42</t>
  </si>
  <si>
    <t>MINI Pâques 2024</t>
  </si>
  <si>
    <t>8 PHOTOS / 20 MIN DE SEANCE</t>
  </si>
  <si>
    <t>P43</t>
  </si>
  <si>
    <t>MINI SUR MON BEAU CHEVAL BLANC FORMULE "ESSENTIEL"</t>
  </si>
  <si>
    <t>6 PHOTOS / 20 MIN</t>
  </si>
  <si>
    <t>P44</t>
  </si>
  <si>
    <t>MINI SUR MON BEAU CHEVAL BLANCFORMULE "SIGNATURE"</t>
  </si>
  <si>
    <t>9 PHOTOS / 30 MIN</t>
  </si>
  <si>
    <t>P45</t>
  </si>
  <si>
    <t>MINI SUR MON BEAU CHEVAL BLANC  FORMULE "PRESTIGE"</t>
  </si>
  <si>
    <t>12 PHOTOS / 30 MIN</t>
  </si>
  <si>
    <t>P46</t>
  </si>
  <si>
    <t>MINI BAIN DE RIRES FORMULE "ESSENTIEL"</t>
  </si>
  <si>
    <t>P47</t>
  </si>
  <si>
    <t>MINI BAIN DE RIRES FORMULE "SIGNATURE"</t>
  </si>
  <si>
    <t>P48</t>
  </si>
  <si>
    <t>MINI BAIN DE RIRES   FORMULE "PRESTIGE"</t>
  </si>
  <si>
    <t>P49</t>
  </si>
  <si>
    <t>MINI MON AMOUR FORMULE "ESSENTIEL"</t>
  </si>
  <si>
    <t>P50</t>
  </si>
  <si>
    <t>MINI MON AMOUR FORMULE "SIGNATURE"</t>
  </si>
  <si>
    <t>P51</t>
  </si>
  <si>
    <t>MINI MON AMOUR  FORMULE "PRESTIGE"</t>
  </si>
  <si>
    <t>P53</t>
  </si>
  <si>
    <t xml:space="preserve">MINI SEANCE FETE DES MERES </t>
  </si>
  <si>
    <t>8 PHOTOS/20 MIN</t>
  </si>
  <si>
    <t>P54</t>
  </si>
  <si>
    <t>20 PHOTOS MINI / 20 MIN</t>
  </si>
  <si>
    <t>P55</t>
  </si>
  <si>
    <t>PORTRAIT DE FAMILLE JUSQU’À 5 PERSONNES AVEC TABLEAU</t>
  </si>
  <si>
    <t>20 MIN</t>
  </si>
  <si>
    <t>P56</t>
  </si>
  <si>
    <t>PORTRAIT DE FAMILLE JUSQU’À 5 PERSONNES SANS TABLEAU</t>
  </si>
  <si>
    <t>P57</t>
  </si>
  <si>
    <t>TARIF PAR PERSONNE SUPPLEMENTAIRE</t>
  </si>
  <si>
    <t>P58</t>
  </si>
  <si>
    <t>MINI SEANCE RENTREE BACK TO SCHOOL</t>
  </si>
  <si>
    <t>20 MIN 6 PHOTOS</t>
  </si>
  <si>
    <t>P59</t>
  </si>
  <si>
    <t>MINI SEANCE RENTREE OPTION LA TOTALE</t>
  </si>
  <si>
    <t>20 MIN 12 PHOTOS MINI</t>
  </si>
  <si>
    <t>P60</t>
  </si>
  <si>
    <t>MINI SEANCE HALLOWEEN COLLECTION CITROUILLE</t>
  </si>
  <si>
    <t>P61</t>
  </si>
  <si>
    <t>MINI SEANCE HALLOWEEN COLLECTION VAMPIRE</t>
  </si>
  <si>
    <t>P62</t>
  </si>
  <si>
    <t>MINI SEANCE SAINT VALENTIN ENFANT COLLECTION LOVE</t>
  </si>
  <si>
    <t>P63</t>
  </si>
  <si>
    <t>MINI SEANCE SAINT VALENTIN ENFANT COLLECTION LA TOTALE</t>
  </si>
  <si>
    <t>P64</t>
  </si>
  <si>
    <t>MINI SEANCE SAINT VALENTIN ADULTE "AMOUR A 2 EN N&amp;B"</t>
  </si>
  <si>
    <t>20 MIN/ 6 PHOTOS</t>
  </si>
  <si>
    <t>P65</t>
  </si>
  <si>
    <t>MINI SEANCE SAINT VALENTIN ADULTE "MADAME"</t>
  </si>
  <si>
    <t>P66</t>
  </si>
  <si>
    <t>MINI SEANCE Pâques FORMULE "MON LAPIN"</t>
  </si>
  <si>
    <t>P67</t>
  </si>
  <si>
    <t>MINI SEANCES Pâques FORMULE "LA TOTALE"</t>
  </si>
  <si>
    <t>P68</t>
  </si>
  <si>
    <t>MINI FETE DES MERES 2025  FORMULE "MAMAN"</t>
  </si>
  <si>
    <t>P69</t>
  </si>
  <si>
    <t>MINI FETE DES MERES 2025  FORMULE "LA TOTALE"</t>
  </si>
  <si>
    <t>SIGNATURE</t>
  </si>
  <si>
    <t>PAS DE DECOR BOHEME</t>
  </si>
  <si>
    <t>OPTIONS</t>
  </si>
  <si>
    <t>la maman porte-t-elle des lunettes qu'elle souhaite garder? Je recommande sans.</t>
  </si>
  <si>
    <t>QUELLE COULEUR?</t>
  </si>
  <si>
    <t>Etes-vous ouvert aux effets plus féeriques type effet miroir, paillettes ou autre?</t>
  </si>
  <si>
    <t>Une idée de ce que vous préférez?</t>
  </si>
  <si>
    <r>
      <t xml:space="preserve">Idéalement quelle répartition? </t>
    </r>
    <r>
      <rPr>
        <sz val="8"/>
        <color theme="1"/>
        <rFont val="Calibri"/>
        <family val="2"/>
        <scheme val="minor"/>
      </rPr>
      <t>À titre purement indicatif</t>
    </r>
  </si>
  <si>
    <t>certes photos s'y prêtent (plus intime), moi j'adore mais ce sont vos photos!</t>
  </si>
  <si>
    <r>
      <t xml:space="preserve">Quelques photos les yeux fermées? </t>
    </r>
    <r>
      <rPr>
        <sz val="8"/>
        <color theme="1"/>
        <rFont val="Calibri"/>
        <family val="2"/>
        <scheme val="minor"/>
      </rPr>
      <t>(dites OUI si vous savez-pas)</t>
    </r>
  </si>
  <si>
    <r>
      <t xml:space="preserve">Quelques photos en N&amp;B? </t>
    </r>
    <r>
      <rPr>
        <sz val="6"/>
        <color theme="1"/>
        <rFont val="Calibri"/>
        <family val="2"/>
        <scheme val="minor"/>
      </rPr>
      <t>(si voile ou nu, c'est automatique)</t>
    </r>
  </si>
  <si>
    <r>
      <t xml:space="preserve">2-3 pour 10 photos, 3-4 pour 20 et 4-5 pour 30 photos </t>
    </r>
    <r>
      <rPr>
        <sz val="6"/>
        <color theme="1"/>
        <rFont val="Calibri"/>
        <family val="2"/>
        <scheme val="minor"/>
      </rPr>
      <t>(jeans, voile ou nu comme une tenue)</t>
    </r>
  </si>
  <si>
    <t>Papa torse nu pour quelques photos?</t>
  </si>
  <si>
    <t>OUI POURQUOI PAS/ NON</t>
  </si>
</sst>
</file>

<file path=xl/styles.xml><?xml version="1.0" encoding="utf-8"?>
<styleSheet xmlns="http://schemas.openxmlformats.org/spreadsheetml/2006/main">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s>
  <fonts count="75">
    <font>
      <sz val="11"/>
      <color theme="1"/>
      <name val="Calibri"/>
      <family val="2"/>
      <scheme val="minor"/>
    </font>
    <font>
      <b/>
      <sz val="10"/>
      <color indexed="8"/>
      <name val="Calibri"/>
      <family val="2"/>
    </font>
    <font>
      <sz val="10"/>
      <color indexed="8"/>
      <name val="Calibri"/>
      <family val="2"/>
    </font>
    <font>
      <sz val="10"/>
      <color indexed="8"/>
      <name val="GeosansLight"/>
    </font>
    <font>
      <sz val="11"/>
      <color indexed="8"/>
      <name val="GeosansLight"/>
    </font>
    <font>
      <b/>
      <i/>
      <u/>
      <sz val="9"/>
      <color indexed="8"/>
      <name val="Calibri"/>
      <family val="2"/>
    </font>
    <font>
      <b/>
      <i/>
      <sz val="9"/>
      <color indexed="8"/>
      <name val="Calibri"/>
      <family val="2"/>
    </font>
    <font>
      <sz val="11"/>
      <color theme="1"/>
      <name val="Calibri"/>
      <family val="2"/>
      <scheme val="minor"/>
    </font>
    <font>
      <u/>
      <sz val="11"/>
      <color theme="10"/>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b/>
      <sz val="15"/>
      <color theme="3"/>
      <name val="Calibri"/>
      <family val="2"/>
      <scheme val="min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i/>
      <sz val="10"/>
      <color theme="1"/>
      <name val="Calibri"/>
      <family val="2"/>
      <scheme val="minor"/>
    </font>
    <font>
      <i/>
      <sz val="8"/>
      <color theme="1"/>
      <name val="Calibri"/>
      <family val="2"/>
      <scheme val="minor"/>
    </font>
    <font>
      <b/>
      <i/>
      <sz val="9"/>
      <color theme="1"/>
      <name val="Calibri"/>
      <family val="2"/>
      <scheme val="minor"/>
    </font>
    <font>
      <b/>
      <sz val="10"/>
      <color theme="1"/>
      <name val="Calibri"/>
      <family val="2"/>
      <scheme val="minor"/>
    </font>
    <font>
      <sz val="10"/>
      <color theme="1"/>
      <name val="Calibri"/>
      <family val="2"/>
    </font>
    <font>
      <b/>
      <sz val="9"/>
      <color theme="1"/>
      <name val="Calibri"/>
      <family val="2"/>
      <scheme val="minor"/>
    </font>
    <font>
      <sz val="7"/>
      <color theme="1"/>
      <name val="Calibri"/>
      <family val="2"/>
      <scheme val="minor"/>
    </font>
    <font>
      <sz val="9"/>
      <color theme="1"/>
      <name val="Calibri"/>
      <family val="2"/>
      <scheme val="minor"/>
    </font>
    <font>
      <i/>
      <sz val="9"/>
      <color theme="1"/>
      <name val="Calibri"/>
      <family val="2"/>
      <scheme val="minor"/>
    </font>
    <font>
      <sz val="10"/>
      <color rgb="FFFF0000"/>
      <name val="Calibri"/>
      <family val="2"/>
      <scheme val="minor"/>
    </font>
    <font>
      <sz val="20"/>
      <color rgb="FF000000"/>
      <name val="Arial"/>
      <family val="2"/>
    </font>
    <font>
      <b/>
      <sz val="20"/>
      <color theme="0"/>
      <name val="Arial"/>
      <family val="2"/>
    </font>
    <font>
      <b/>
      <sz val="10"/>
      <color rgb="FF000000"/>
      <name val="Arial"/>
      <family val="2"/>
    </font>
    <font>
      <b/>
      <sz val="11"/>
      <color rgb="FF000000"/>
      <name val="Arial"/>
      <family val="2"/>
    </font>
    <font>
      <b/>
      <sz val="12"/>
      <color theme="1"/>
      <name val="Calibri"/>
      <family val="2"/>
      <scheme val="minor"/>
    </font>
    <font>
      <sz val="10"/>
      <color rgb="FF000000"/>
      <name val="Arial"/>
      <family val="2"/>
    </font>
    <font>
      <i/>
      <sz val="10"/>
      <color rgb="FF000000"/>
      <name val="Arial"/>
      <family val="2"/>
    </font>
    <font>
      <sz val="11"/>
      <color theme="1"/>
      <name val="Calibri"/>
      <family val="2"/>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b/>
      <sz val="12"/>
      <color rgb="FF000000"/>
      <name val="Arial"/>
      <family val="2"/>
    </font>
    <font>
      <i/>
      <sz val="11"/>
      <color theme="1"/>
      <name val="Calibri"/>
      <family val="2"/>
      <scheme val="minor"/>
    </font>
    <font>
      <i/>
      <sz val="11"/>
      <color rgb="FF000000"/>
      <name val="Calibri"/>
      <family val="2"/>
      <scheme val="minor"/>
    </font>
    <font>
      <sz val="11"/>
      <color theme="1"/>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sz val="12"/>
      <color theme="1"/>
      <name val="Calibri"/>
      <family val="2"/>
      <scheme val="minor"/>
    </font>
    <font>
      <b/>
      <i/>
      <sz val="11"/>
      <color theme="1"/>
      <name val="Calibri"/>
      <family val="2"/>
      <scheme val="minor"/>
    </font>
    <font>
      <sz val="6"/>
      <color theme="1"/>
      <name val="Calibri"/>
      <family val="2"/>
      <scheme val="minor"/>
    </font>
    <font>
      <sz val="28"/>
      <color theme="0"/>
      <name val="Segoe Script"/>
      <family val="4"/>
    </font>
    <font>
      <sz val="40"/>
      <color theme="0"/>
      <name val="Arial Rounded MT Bold"/>
      <family val="2"/>
    </font>
    <font>
      <sz val="8"/>
      <color rgb="FFFF0000"/>
      <name val="Calibri"/>
      <family val="2"/>
      <scheme val="minor"/>
    </font>
    <font>
      <i/>
      <sz val="6"/>
      <color theme="1"/>
      <name val="Calibri"/>
      <family val="2"/>
      <scheme val="minor"/>
    </font>
    <font>
      <b/>
      <i/>
      <sz val="10"/>
      <color theme="1"/>
      <name val="Calibri"/>
      <family val="2"/>
      <scheme val="minor"/>
    </font>
    <font>
      <b/>
      <sz val="9"/>
      <color indexed="8"/>
      <name val="Calibri"/>
      <family val="2"/>
    </font>
    <font>
      <sz val="9"/>
      <color indexed="8"/>
      <name val="Calibri"/>
      <family val="2"/>
    </font>
    <font>
      <b/>
      <sz val="10"/>
      <name val="Calibri"/>
      <family val="2"/>
      <scheme val="minor"/>
    </font>
    <font>
      <sz val="8"/>
      <name val="Calibri"/>
      <family val="2"/>
      <scheme val="minor"/>
    </font>
    <font>
      <sz val="11"/>
      <name val="Calibri"/>
      <family val="2"/>
      <scheme val="minor"/>
    </font>
    <font>
      <b/>
      <sz val="9"/>
      <name val="Calibri"/>
      <family val="2"/>
      <scheme val="minor"/>
    </font>
    <font>
      <sz val="9"/>
      <name val="Calibri"/>
      <family val="2"/>
      <scheme val="minor"/>
    </font>
    <font>
      <i/>
      <sz val="7"/>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rgb="FFBFBFBF"/>
      </patternFill>
    </fill>
    <fill>
      <patternFill patternType="solid">
        <fgColor rgb="FFFFFFFF"/>
        <bgColor rgb="FFFFFFFF"/>
      </patternFill>
    </fill>
    <fill>
      <patternFill patternType="solid">
        <fgColor theme="9" tint="0.59999389629810485"/>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6" tint="-0.249977111117893"/>
        <bgColor indexed="64"/>
      </patternFill>
    </fill>
    <fill>
      <patternFill patternType="solid">
        <fgColor rgb="FFB200D0"/>
        <bgColor indexed="64"/>
      </patternFill>
    </fill>
    <fill>
      <patternFill patternType="solid">
        <fgColor rgb="FFFF0000"/>
        <bgColor indexed="64"/>
      </patternFill>
    </fill>
    <fill>
      <patternFill patternType="solid">
        <fgColor theme="9" tint="0.79998168889431442"/>
        <bgColor indexed="64"/>
      </patternFill>
    </fill>
  </fills>
  <borders count="58">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thin">
        <color indexed="64"/>
      </right>
      <top/>
      <bottom/>
      <diagonal/>
    </border>
    <border>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top/>
      <bottom style="thick">
        <color theme="4"/>
      </bottom>
      <diagonal/>
    </border>
    <border>
      <left/>
      <right/>
      <top style="medium">
        <color theme="2" tint="-9.9948118533890809E-2"/>
      </top>
      <bottom style="medium">
        <color theme="2" tint="-9.9948118533890809E-2"/>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bottom style="dashed">
        <color indexed="64"/>
      </bottom>
      <diagonal/>
    </border>
    <border>
      <left style="dotted">
        <color indexed="64"/>
      </left>
      <right/>
      <top/>
      <bottom/>
      <diagonal/>
    </border>
  </borders>
  <cellStyleXfs count="16">
    <xf numFmtId="0" fontId="0"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43" fontId="7" fillId="0" borderId="0" applyFont="0" applyFill="0" applyBorder="0" applyAlignment="0" applyProtection="0"/>
    <xf numFmtId="0" fontId="10" fillId="0" borderId="0">
      <alignment vertical="center"/>
    </xf>
    <xf numFmtId="0" fontId="7" fillId="0" borderId="0"/>
    <xf numFmtId="0" fontId="7" fillId="0" borderId="0">
      <alignment wrapText="1"/>
    </xf>
    <xf numFmtId="9" fontId="7"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Protection="0">
      <alignment horizontal="left" vertical="center"/>
    </xf>
    <xf numFmtId="0" fontId="14" fillId="0" borderId="0" applyNumberFormat="0" applyFill="0" applyBorder="0" applyProtection="0">
      <alignment vertical="top"/>
    </xf>
    <xf numFmtId="0" fontId="13" fillId="0" borderId="43" applyNumberFormat="0" applyFill="0" applyAlignment="0" applyProtection="0"/>
    <xf numFmtId="0" fontId="15" fillId="0" borderId="0" applyNumberFormat="0" applyFill="0" applyBorder="0" applyProtection="0">
      <alignment horizontal="right" vertical="center"/>
    </xf>
    <xf numFmtId="0" fontId="16" fillId="0" borderId="44" applyNumberFormat="0" applyFill="0" applyAlignment="0" applyProtection="0"/>
    <xf numFmtId="0" fontId="7" fillId="0" borderId="0" applyNumberFormat="0" applyFont="0" applyFill="0" applyBorder="0" applyProtection="0">
      <alignment horizontal="center"/>
    </xf>
    <xf numFmtId="0" fontId="17" fillId="0" borderId="0" applyNumberFormat="0" applyFill="0" applyBorder="0" applyAlignment="0" applyProtection="0"/>
  </cellStyleXfs>
  <cellXfs count="676">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0" xfId="0" applyFont="1" applyFill="1" applyAlignment="1">
      <alignment horizontal="center" vertical="center"/>
    </xf>
    <xf numFmtId="0" fontId="19" fillId="2" borderId="1" xfId="0" applyFont="1" applyFill="1" applyBorder="1" applyAlignment="1">
      <alignment vertical="center"/>
    </xf>
    <xf numFmtId="0" fontId="19" fillId="0" borderId="0" xfId="0" applyFont="1" applyAlignment="1">
      <alignment vertical="center" wrapText="1"/>
    </xf>
    <xf numFmtId="0" fontId="0" fillId="0" borderId="0" xfId="0" applyAlignment="1">
      <alignment vertical="center" wrapText="1"/>
    </xf>
    <xf numFmtId="0" fontId="20" fillId="2" borderId="0" xfId="0" applyFont="1" applyFill="1" applyAlignment="1">
      <alignment vertical="center"/>
    </xf>
    <xf numFmtId="6" fontId="21" fillId="3" borderId="2" xfId="0" applyNumberFormat="1" applyFont="1" applyFill="1" applyBorder="1" applyAlignment="1">
      <alignment horizontal="center" vertical="center"/>
    </xf>
    <xf numFmtId="6" fontId="22" fillId="2" borderId="0" xfId="0" applyNumberFormat="1" applyFont="1" applyFill="1" applyBorder="1" applyAlignment="1">
      <alignment vertical="center"/>
    </xf>
    <xf numFmtId="0" fontId="19" fillId="2" borderId="0" xfId="0" applyFont="1" applyFill="1" applyAlignment="1">
      <alignment horizontal="center"/>
    </xf>
    <xf numFmtId="0" fontId="20" fillId="2" borderId="0" xfId="0" applyFont="1" applyFill="1" applyBorder="1" applyAlignment="1">
      <alignment horizontal="left" vertical="center" wrapText="1"/>
    </xf>
    <xf numFmtId="8" fontId="23" fillId="0" borderId="0" xfId="0" applyNumberFormat="1" applyFont="1" applyAlignment="1">
      <alignment horizontal="center" vertical="center"/>
    </xf>
    <xf numFmtId="0" fontId="24" fillId="2" borderId="1" xfId="0" applyFont="1" applyFill="1" applyBorder="1" applyAlignment="1">
      <alignment vertical="center"/>
    </xf>
    <xf numFmtId="0" fontId="24" fillId="2" borderId="1" xfId="0" applyFont="1" applyFill="1" applyBorder="1" applyAlignment="1">
      <alignment vertical="center" wrapText="1"/>
    </xf>
    <xf numFmtId="0" fontId="19" fillId="3" borderId="0" xfId="0" applyFont="1" applyFill="1" applyBorder="1" applyAlignment="1">
      <alignment horizontal="right" vertical="center"/>
    </xf>
    <xf numFmtId="0" fontId="21" fillId="2" borderId="0" xfId="0" applyFont="1" applyFill="1" applyBorder="1" applyAlignment="1">
      <alignment horizontal="center" vertical="center"/>
    </xf>
    <xf numFmtId="0" fontId="19" fillId="0" borderId="3" xfId="0" applyFont="1" applyBorder="1" applyAlignment="1">
      <alignment horizontal="left" vertical="center"/>
    </xf>
    <xf numFmtId="0" fontId="0" fillId="2" borderId="0" xfId="0" applyFont="1" applyFill="1" applyBorder="1" applyAlignment="1">
      <alignment vertical="center"/>
    </xf>
    <xf numFmtId="0" fontId="26" fillId="2" borderId="0" xfId="0" applyFont="1" applyFill="1" applyBorder="1" applyAlignment="1">
      <alignment vertical="center"/>
    </xf>
    <xf numFmtId="0" fontId="0" fillId="2" borderId="1" xfId="0" applyFont="1" applyFill="1" applyBorder="1" applyAlignment="1">
      <alignment vertical="center"/>
    </xf>
    <xf numFmtId="0" fontId="21" fillId="2" borderId="1" xfId="0" applyFont="1" applyFill="1" applyBorder="1" applyAlignment="1">
      <alignment vertical="center"/>
    </xf>
    <xf numFmtId="0" fontId="28" fillId="2" borderId="0" xfId="0" applyFont="1" applyFill="1" applyBorder="1" applyAlignment="1">
      <alignment vertical="center"/>
    </xf>
    <xf numFmtId="0" fontId="19" fillId="0" borderId="0" xfId="0" applyFont="1" applyAlignment="1">
      <alignment horizontal="left" vertical="center"/>
    </xf>
    <xf numFmtId="0" fontId="19" fillId="2" borderId="0" xfId="0" applyFont="1" applyFill="1" applyBorder="1" applyAlignment="1">
      <alignment horizontal="center" vertical="center"/>
    </xf>
    <xf numFmtId="0" fontId="22" fillId="3"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2" borderId="1" xfId="0" applyFont="1" applyFill="1" applyBorder="1" applyAlignment="1">
      <alignment horizontal="center" vertical="center"/>
    </xf>
    <xf numFmtId="0" fontId="21" fillId="3" borderId="0" xfId="0" applyFont="1" applyFill="1" applyBorder="1" applyAlignment="1">
      <alignment horizontal="center" vertical="center"/>
    </xf>
    <xf numFmtId="0" fontId="20" fillId="2" borderId="0" xfId="0" applyFont="1" applyFill="1" applyBorder="1" applyAlignment="1">
      <alignment horizontal="center" vertical="center"/>
    </xf>
    <xf numFmtId="0" fontId="19" fillId="0" borderId="0" xfId="0" applyFont="1" applyAlignment="1">
      <alignment horizontal="center" vertical="center"/>
    </xf>
    <xf numFmtId="0" fontId="20" fillId="2" borderId="0" xfId="0" applyFont="1" applyFill="1" applyBorder="1" applyAlignment="1">
      <alignment vertical="center"/>
    </xf>
    <xf numFmtId="0" fontId="29" fillId="3" borderId="0" xfId="0" applyFont="1" applyFill="1" applyBorder="1" applyAlignment="1">
      <alignment horizontal="center" vertical="center"/>
    </xf>
    <xf numFmtId="0" fontId="21" fillId="3" borderId="2" xfId="0" applyFont="1" applyFill="1" applyBorder="1" applyAlignment="1">
      <alignment horizontal="center" vertical="center"/>
    </xf>
    <xf numFmtId="0" fontId="27" fillId="2" borderId="0" xfId="0" applyFont="1" applyFill="1" applyBorder="1" applyAlignment="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19" fillId="3" borderId="0" xfId="0" applyFont="1" applyFill="1" applyAlignment="1">
      <alignment vertical="center"/>
    </xf>
    <xf numFmtId="14" fontId="19" fillId="3" borderId="0" xfId="0" applyNumberFormat="1" applyFont="1" applyFill="1" applyBorder="1" applyAlignment="1">
      <alignment horizontal="center" vertical="center"/>
    </xf>
    <xf numFmtId="6" fontId="19" fillId="3" borderId="2" xfId="0" applyNumberFormat="1" applyFont="1" applyFill="1" applyBorder="1" applyAlignment="1">
      <alignment horizontal="center" vertical="center"/>
    </xf>
    <xf numFmtId="0" fontId="30" fillId="0" borderId="1" xfId="0" applyFont="1" applyBorder="1" applyAlignment="1">
      <alignment vertical="center"/>
    </xf>
    <xf numFmtId="0" fontId="30" fillId="2" borderId="1" xfId="0" applyFont="1" applyFill="1" applyBorder="1" applyAlignment="1">
      <alignment vertical="center"/>
    </xf>
    <xf numFmtId="0" fontId="26" fillId="0" borderId="0" xfId="0" applyFont="1" applyAlignment="1">
      <alignment vertical="center"/>
    </xf>
    <xf numFmtId="0" fontId="28" fillId="0" borderId="0" xfId="0" applyFont="1" applyAlignment="1">
      <alignment vertical="center"/>
    </xf>
    <xf numFmtId="0" fontId="21" fillId="2" borderId="0" xfId="0" applyFont="1" applyFill="1" applyAlignment="1">
      <alignment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28" fillId="2" borderId="0" xfId="0" applyNumberFormat="1" applyFont="1" applyFill="1" applyBorder="1" applyAlignment="1">
      <alignment horizontal="center" vertical="center"/>
    </xf>
    <xf numFmtId="6" fontId="19"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2" borderId="45" xfId="0" applyFill="1" applyBorder="1" applyProtection="1">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0" xfId="0" applyFont="1" applyFill="1" applyAlignment="1">
      <alignment horizontal="center" vertical="center"/>
    </xf>
    <xf numFmtId="0" fontId="20" fillId="2" borderId="0" xfId="0" applyFont="1" applyFill="1" applyAlignment="1">
      <alignment vertical="center"/>
    </xf>
    <xf numFmtId="6" fontId="22" fillId="2" borderId="0" xfId="0" applyNumberFormat="1" applyFont="1" applyFill="1" applyBorder="1" applyAlignment="1">
      <alignment vertical="center"/>
    </xf>
    <xf numFmtId="8" fontId="23" fillId="0" borderId="0" xfId="0" applyNumberFormat="1" applyFont="1" applyAlignment="1">
      <alignment horizontal="center" vertical="center"/>
    </xf>
    <xf numFmtId="0" fontId="0" fillId="2" borderId="0" xfId="0" applyFill="1"/>
    <xf numFmtId="0" fontId="0" fillId="2" borderId="46" xfId="0" applyFill="1" applyBorder="1" applyProtection="1">
      <protection locked="0"/>
    </xf>
    <xf numFmtId="0" fontId="0" fillId="2" borderId="47" xfId="0" applyFill="1" applyBorder="1" applyProtection="1">
      <protection locked="0"/>
    </xf>
    <xf numFmtId="0" fontId="0" fillId="2" borderId="48" xfId="0" applyFill="1" applyBorder="1" applyProtection="1">
      <protection locked="0"/>
    </xf>
    <xf numFmtId="0" fontId="0" fillId="2" borderId="0" xfId="0" applyFill="1" applyBorder="1" applyProtection="1">
      <protection locked="0"/>
    </xf>
    <xf numFmtId="0" fontId="31" fillId="2" borderId="49" xfId="0" applyFont="1" applyFill="1" applyBorder="1" applyProtection="1">
      <protection locked="0"/>
    </xf>
    <xf numFmtId="0" fontId="31" fillId="0" borderId="0" xfId="0" applyFont="1" applyProtection="1">
      <protection locked="0"/>
    </xf>
    <xf numFmtId="0" fontId="32" fillId="2" borderId="0" xfId="0" applyFont="1" applyFill="1" applyBorder="1" applyAlignment="1" applyProtection="1">
      <alignment horizontal="right" vertical="center"/>
      <protection locked="0"/>
    </xf>
    <xf numFmtId="0" fontId="31" fillId="0" borderId="4" xfId="0" applyFont="1" applyBorder="1" applyProtection="1">
      <protection locked="0"/>
    </xf>
    <xf numFmtId="0" fontId="0" fillId="0" borderId="48" xfId="0" applyBorder="1" applyProtection="1">
      <protection locked="0"/>
    </xf>
    <xf numFmtId="0" fontId="31" fillId="0" borderId="49" xfId="0" applyFont="1" applyBorder="1" applyProtection="1">
      <protection locked="0"/>
    </xf>
    <xf numFmtId="0" fontId="0" fillId="0" borderId="49" xfId="0" applyBorder="1" applyProtection="1">
      <protection locked="0"/>
    </xf>
    <xf numFmtId="0" fontId="33" fillId="4" borderId="5" xfId="0" applyFont="1" applyFill="1" applyBorder="1" applyProtection="1">
      <protection locked="0"/>
    </xf>
    <xf numFmtId="0" fontId="0" fillId="4" borderId="3" xfId="0" applyFill="1" applyBorder="1" applyProtection="1">
      <protection locked="0"/>
    </xf>
    <xf numFmtId="0" fontId="0" fillId="3" borderId="5" xfId="0" applyFill="1" applyBorder="1" applyProtection="1">
      <protection locked="0"/>
    </xf>
    <xf numFmtId="0" fontId="0" fillId="3" borderId="3" xfId="0" applyFill="1" applyBorder="1" applyProtection="1">
      <protection locked="0"/>
    </xf>
    <xf numFmtId="0" fontId="33" fillId="3" borderId="3" xfId="0" applyFont="1" applyFill="1" applyBorder="1" applyAlignment="1" applyProtection="1">
      <alignment horizontal="left"/>
      <protection locked="0"/>
    </xf>
    <xf numFmtId="0" fontId="0" fillId="3" borderId="6" xfId="0" applyFill="1" applyBorder="1" applyProtection="1">
      <protection locked="0"/>
    </xf>
    <xf numFmtId="9" fontId="0" fillId="0" borderId="0" xfId="0" applyNumberFormat="1" applyProtection="1">
      <protection locked="0"/>
    </xf>
    <xf numFmtId="0" fontId="0" fillId="2" borderId="0" xfId="0" applyFill="1" applyProtection="1">
      <protection locked="0"/>
    </xf>
    <xf numFmtId="0" fontId="34" fillId="4" borderId="2" xfId="0" applyFont="1" applyFill="1" applyBorder="1" applyAlignment="1" applyProtection="1">
      <alignment horizontal="left" indent="1"/>
      <protection locked="0"/>
    </xf>
    <xf numFmtId="0" fontId="0" fillId="4" borderId="0" xfId="0" applyFill="1" applyBorder="1" applyAlignment="1" applyProtection="1">
      <alignment horizontal="left"/>
      <protection locked="0"/>
    </xf>
    <xf numFmtId="0" fontId="33" fillId="3" borderId="2" xfId="0" applyFont="1" applyFill="1" applyBorder="1" applyProtection="1">
      <protection locked="0"/>
    </xf>
    <xf numFmtId="0" fontId="35" fillId="3" borderId="0" xfId="0" applyFont="1" applyFill="1" applyBorder="1" applyProtection="1">
      <protection locked="0"/>
    </xf>
    <xf numFmtId="0" fontId="0" fillId="3" borderId="0" xfId="0" applyFill="1" applyBorder="1" applyAlignment="1" applyProtection="1">
      <alignment vertical="center"/>
      <protection locked="0"/>
    </xf>
    <xf numFmtId="10" fontId="0" fillId="0" borderId="0" xfId="0" applyNumberFormat="1" applyProtection="1">
      <protection locked="0"/>
    </xf>
    <xf numFmtId="14" fontId="0" fillId="0" borderId="0" xfId="0" applyNumberFormat="1" applyProtection="1">
      <protection locked="0"/>
    </xf>
    <xf numFmtId="0" fontId="33" fillId="4" borderId="2" xfId="0" applyFont="1" applyFill="1" applyBorder="1" applyAlignment="1" applyProtection="1">
      <alignment horizontal="left" indent="1"/>
      <protection locked="0"/>
    </xf>
    <xf numFmtId="0" fontId="0" fillId="4" borderId="0" xfId="0" applyFont="1" applyFill="1" applyBorder="1" applyAlignment="1" applyProtection="1">
      <alignment horizontal="left"/>
      <protection locked="0"/>
    </xf>
    <xf numFmtId="9" fontId="7" fillId="0" borderId="0" xfId="7" applyFont="1" applyProtection="1">
      <protection locked="0"/>
    </xf>
    <xf numFmtId="0" fontId="36" fillId="4" borderId="2" xfId="0" applyFont="1" applyFill="1" applyBorder="1" applyAlignment="1" applyProtection="1">
      <alignment horizontal="left" indent="1"/>
      <protection locked="0"/>
    </xf>
    <xf numFmtId="0" fontId="37" fillId="4" borderId="0" xfId="0" applyFont="1" applyFill="1" applyBorder="1" applyAlignment="1" applyProtection="1">
      <alignment horizontal="left" indent="1"/>
      <protection locked="0"/>
    </xf>
    <xf numFmtId="0" fontId="36" fillId="4" borderId="0" xfId="0" applyFont="1" applyFill="1" applyBorder="1" applyAlignment="1" applyProtection="1">
      <alignment horizontal="left"/>
      <protection locked="0"/>
    </xf>
    <xf numFmtId="0" fontId="33" fillId="3" borderId="2" xfId="0" applyFont="1" applyFill="1" applyBorder="1" applyAlignment="1" applyProtection="1">
      <alignment horizontal="left"/>
      <protection locked="0"/>
    </xf>
    <xf numFmtId="0" fontId="38" fillId="3" borderId="0" xfId="0" applyFont="1" applyFill="1" applyBorder="1" applyAlignment="1" applyProtection="1">
      <alignment horizontal="left"/>
      <protection locked="0"/>
    </xf>
    <xf numFmtId="0" fontId="19" fillId="3" borderId="0" xfId="0" applyFont="1" applyFill="1" applyBorder="1" applyProtection="1">
      <protection locked="0"/>
    </xf>
    <xf numFmtId="0" fontId="8" fillId="4" borderId="0" xfId="1" applyFill="1" applyBorder="1" applyAlignment="1" applyProtection="1">
      <alignment horizontal="left"/>
      <protection locked="0"/>
    </xf>
    <xf numFmtId="0" fontId="20" fillId="0" borderId="0" xfId="0" applyFont="1" applyProtection="1">
      <protection locked="0"/>
    </xf>
    <xf numFmtId="1" fontId="0" fillId="4" borderId="0" xfId="0" applyNumberFormat="1" applyFill="1" applyBorder="1" applyAlignment="1" applyProtection="1">
      <alignment horizontal="left"/>
      <protection locked="0"/>
    </xf>
    <xf numFmtId="0" fontId="37" fillId="4" borderId="7" xfId="0" applyFont="1" applyFill="1" applyBorder="1" applyProtection="1">
      <protection locked="0"/>
    </xf>
    <xf numFmtId="0" fontId="0" fillId="4" borderId="1" xfId="0" applyFill="1" applyBorder="1" applyProtection="1">
      <protection locked="0"/>
    </xf>
    <xf numFmtId="0" fontId="0" fillId="3" borderId="7" xfId="0" applyFill="1" applyBorder="1" applyProtection="1">
      <protection locked="0"/>
    </xf>
    <xf numFmtId="0" fontId="0" fillId="3" borderId="1" xfId="0" applyFill="1" applyBorder="1" applyProtection="1">
      <protection locked="0"/>
    </xf>
    <xf numFmtId="0" fontId="0" fillId="3" borderId="1" xfId="0" applyFill="1" applyBorder="1" applyAlignment="1" applyProtection="1">
      <alignment horizontal="left" vertical="top" wrapText="1"/>
      <protection locked="0"/>
    </xf>
    <xf numFmtId="0" fontId="0" fillId="3" borderId="8" xfId="0" applyFill="1" applyBorder="1" applyProtection="1">
      <protection locked="0"/>
    </xf>
    <xf numFmtId="0" fontId="0" fillId="0" borderId="0" xfId="0" applyBorder="1" applyProtection="1">
      <protection locked="0"/>
    </xf>
    <xf numFmtId="0" fontId="33" fillId="0" borderId="0" xfId="0" applyFont="1" applyFill="1" applyBorder="1" applyProtection="1">
      <protection locked="0"/>
    </xf>
    <xf numFmtId="14" fontId="0" fillId="0" borderId="0" xfId="0" applyNumberFormat="1" applyBorder="1" applyAlignment="1" applyProtection="1">
      <alignment horizontal="left"/>
      <protection locked="0"/>
    </xf>
    <xf numFmtId="0" fontId="33" fillId="5" borderId="50" xfId="0" applyFont="1" applyFill="1" applyBorder="1" applyAlignment="1" applyProtection="1">
      <alignment horizontal="center" vertical="center"/>
      <protection locked="0"/>
    </xf>
    <xf numFmtId="0" fontId="39" fillId="5" borderId="51" xfId="0" applyFont="1" applyFill="1" applyBorder="1" applyAlignment="1" applyProtection="1">
      <alignment horizontal="center" vertical="center"/>
      <protection locked="0"/>
    </xf>
    <xf numFmtId="0" fontId="39" fillId="5" borderId="51" xfId="0" applyFont="1" applyFill="1" applyBorder="1" applyAlignment="1" applyProtection="1">
      <alignment horizontal="center" vertical="center" wrapText="1"/>
      <protection locked="0"/>
    </xf>
    <xf numFmtId="0" fontId="39" fillId="5" borderId="9" xfId="0" applyFont="1" applyFill="1" applyBorder="1" applyAlignment="1" applyProtection="1">
      <alignment horizontal="center" vertical="center" wrapText="1"/>
      <protection locked="0"/>
    </xf>
    <xf numFmtId="0" fontId="33" fillId="0" borderId="52" xfId="0" applyFont="1" applyBorder="1" applyAlignment="1" applyProtection="1">
      <alignment horizontal="left"/>
      <protection locked="0"/>
    </xf>
    <xf numFmtId="0" fontId="33" fillId="0" borderId="52" xfId="0" applyFont="1" applyBorder="1" applyAlignment="1" applyProtection="1">
      <alignment horizontal="right"/>
      <protection locked="0"/>
    </xf>
    <xf numFmtId="0" fontId="33" fillId="0" borderId="52" xfId="0" applyFont="1" applyBorder="1" applyAlignment="1" applyProtection="1">
      <alignment horizontal="center"/>
      <protection locked="0"/>
    </xf>
    <xf numFmtId="0" fontId="33" fillId="0" borderId="0" xfId="0" applyFont="1" applyBorder="1" applyAlignment="1" applyProtection="1">
      <alignment horizontal="center"/>
      <protection locked="0"/>
    </xf>
    <xf numFmtId="0" fontId="40" fillId="0" borderId="0" xfId="0" applyFont="1" applyAlignment="1" applyProtection="1">
      <alignment horizontal="center" vertical="center"/>
      <protection locked="0"/>
    </xf>
    <xf numFmtId="49" fontId="0" fillId="0" borderId="10" xfId="0" applyNumberFormat="1" applyBorder="1" applyAlignment="1" applyProtection="1">
      <alignment horizontal="left" vertical="center" wrapText="1"/>
      <protection locked="0"/>
    </xf>
    <xf numFmtId="49" fontId="0" fillId="0" borderId="5" xfId="0" applyNumberFormat="1" applyBorder="1" applyAlignment="1" applyProtection="1">
      <alignment horizontal="left" vertical="center"/>
      <protection locked="0"/>
    </xf>
    <xf numFmtId="2" fontId="0" fillId="0" borderId="10" xfId="0" applyNumberFormat="1" applyBorder="1" applyAlignment="1" applyProtection="1">
      <alignment vertical="center" wrapText="1"/>
      <protection locked="0"/>
    </xf>
    <xf numFmtId="167" fontId="0" fillId="0" borderId="6" xfId="0" applyNumberFormat="1" applyBorder="1" applyAlignment="1" applyProtection="1">
      <alignment horizontal="right" vertical="center" wrapText="1"/>
      <protection locked="0"/>
    </xf>
    <xf numFmtId="9" fontId="7" fillId="0" borderId="11" xfId="7" applyFont="1" applyBorder="1" applyAlignment="1" applyProtection="1">
      <alignment horizontal="right" vertical="center" wrapText="1"/>
      <protection locked="0"/>
    </xf>
    <xf numFmtId="4" fontId="0" fillId="0" borderId="11" xfId="0" applyNumberFormat="1" applyBorder="1" applyAlignment="1" applyProtection="1">
      <alignment horizontal="right" vertical="center" wrapText="1"/>
    </xf>
    <xf numFmtId="43" fontId="7" fillId="0" borderId="0" xfId="3" applyFont="1" applyProtection="1">
      <protection locked="0"/>
    </xf>
    <xf numFmtId="0" fontId="0" fillId="3" borderId="12" xfId="0" applyFill="1" applyBorder="1" applyAlignment="1" applyProtection="1">
      <alignment horizontal="center" vertical="center"/>
      <protection locked="0"/>
    </xf>
    <xf numFmtId="167" fontId="0" fillId="0" borderId="12" xfId="0" applyNumberFormat="1" applyBorder="1" applyAlignment="1" applyProtection="1">
      <alignment horizontal="center" vertical="center" wrapText="1"/>
      <protection locked="0"/>
    </xf>
    <xf numFmtId="9" fontId="7" fillId="0" borderId="12" xfId="7" applyFont="1" applyBorder="1" applyAlignment="1" applyProtection="1">
      <alignment horizontal="center" vertical="center" wrapText="1"/>
      <protection locked="0"/>
    </xf>
    <xf numFmtId="167" fontId="0" fillId="0" borderId="0" xfId="0" applyNumberFormat="1" applyBorder="1" applyAlignment="1" applyProtection="1">
      <alignment horizontal="center" vertical="center" wrapText="1"/>
      <protection locked="0"/>
    </xf>
    <xf numFmtId="9" fontId="7" fillId="0" borderId="13" xfId="7" applyFon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0" fontId="0" fillId="3" borderId="15" xfId="0" applyFill="1" applyBorder="1" applyAlignment="1" applyProtection="1">
      <alignment horizontal="center" vertical="center"/>
      <protection locked="0"/>
    </xf>
    <xf numFmtId="2" fontId="0" fillId="3" borderId="12" xfId="0" applyNumberFormat="1" applyFill="1" applyBorder="1" applyAlignment="1" applyProtection="1">
      <alignment horizontal="center" vertical="center" wrapText="1"/>
      <protection locked="0"/>
    </xf>
    <xf numFmtId="167" fontId="0" fillId="3" borderId="16" xfId="0" applyNumberFormat="1" applyFill="1" applyBorder="1" applyAlignment="1" applyProtection="1">
      <alignment horizontal="center" vertical="center" wrapText="1"/>
      <protection locked="0"/>
    </xf>
    <xf numFmtId="9" fontId="7" fillId="3" borderId="1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9" fontId="0" fillId="0" borderId="18" xfId="0" applyNumberFormat="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167" fontId="0" fillId="3" borderId="19" xfId="0" applyNumberFormat="1" applyFill="1" applyBorder="1" applyAlignment="1" applyProtection="1">
      <alignment horizontal="center" vertical="center" wrapText="1"/>
      <protection locked="0"/>
    </xf>
    <xf numFmtId="9" fontId="7" fillId="3" borderId="13" xfId="7" applyFont="1" applyFill="1" applyBorder="1" applyAlignment="1" applyProtection="1">
      <alignment horizontal="center" vertical="center" wrapText="1"/>
      <protection locked="0"/>
    </xf>
    <xf numFmtId="4" fontId="0" fillId="3" borderId="20" xfId="0" applyNumberFormat="1" applyFill="1" applyBorder="1" applyAlignment="1" applyProtection="1">
      <alignment horizontal="center" vertical="center" wrapText="1"/>
    </xf>
    <xf numFmtId="49" fontId="0" fillId="0" borderId="21" xfId="0" applyNumberFormat="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23" xfId="0" applyNumberFormat="1" applyFill="1" applyBorder="1" applyAlignment="1" applyProtection="1">
      <alignment horizontal="center" vertical="center" wrapText="1"/>
      <protection locked="0"/>
    </xf>
    <xf numFmtId="9" fontId="7" fillId="3" borderId="22" xfId="7" applyFont="1" applyFill="1" applyBorder="1" applyAlignment="1" applyProtection="1">
      <alignment horizontal="center" vertical="center" wrapText="1"/>
      <protection locked="0"/>
    </xf>
    <xf numFmtId="4" fontId="0" fillId="3" borderId="24" xfId="0" applyNumberFormat="1" applyFill="1" applyBorder="1" applyAlignment="1" applyProtection="1">
      <alignment horizontal="center" vertical="center" wrapText="1"/>
    </xf>
    <xf numFmtId="0" fontId="0" fillId="0" borderId="15" xfId="0" applyBorder="1" applyAlignment="1" applyProtection="1">
      <alignment horizontal="center" vertical="center"/>
      <protection locked="0"/>
    </xf>
    <xf numFmtId="2" fontId="0" fillId="0" borderId="12" xfId="0" applyNumberFormat="1" applyBorder="1" applyAlignment="1" applyProtection="1">
      <alignment horizontal="center" vertical="center" wrapText="1"/>
      <protection locked="0"/>
    </xf>
    <xf numFmtId="167" fontId="0" fillId="0" borderId="16"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0" fontId="0" fillId="0" borderId="2" xfId="0" applyBorder="1" applyAlignment="1" applyProtection="1">
      <alignment horizontal="center" vertical="center"/>
      <protection locked="0"/>
    </xf>
    <xf numFmtId="2" fontId="0" fillId="0" borderId="13" xfId="0" applyNumberFormat="1" applyBorder="1" applyAlignment="1" applyProtection="1">
      <alignment horizontal="center" vertical="center" wrapText="1"/>
      <protection locked="0"/>
    </xf>
    <xf numFmtId="167" fontId="0" fillId="0" borderId="19" xfId="0" applyNumberFormat="1" applyBorder="1" applyAlignment="1" applyProtection="1">
      <alignment horizontal="center" vertical="center" wrapText="1"/>
      <protection locked="0"/>
    </xf>
    <xf numFmtId="4" fontId="0" fillId="0" borderId="20" xfId="0" applyNumberFormat="1" applyBorder="1" applyAlignment="1" applyProtection="1">
      <alignment horizontal="center" vertical="center" wrapText="1"/>
    </xf>
    <xf numFmtId="0" fontId="0" fillId="0" borderId="25" xfId="0" applyBorder="1" applyAlignment="1" applyProtection="1">
      <alignment horizontal="center" vertical="center"/>
      <protection locked="0"/>
    </xf>
    <xf numFmtId="2" fontId="0" fillId="0" borderId="22" xfId="0" applyNumberFormat="1" applyBorder="1" applyAlignment="1" applyProtection="1">
      <alignment horizontal="center" vertical="center" wrapText="1"/>
      <protection locked="0"/>
    </xf>
    <xf numFmtId="167" fontId="0" fillId="0" borderId="23" xfId="0" applyNumberFormat="1" applyBorder="1" applyAlignment="1" applyProtection="1">
      <alignment horizontal="center" vertical="center" wrapText="1"/>
      <protection locked="0"/>
    </xf>
    <xf numFmtId="9" fontId="7" fillId="0" borderId="22" xfId="7" applyFont="1" applyBorder="1" applyAlignment="1" applyProtection="1">
      <alignment horizontal="center" vertical="center" wrapText="1"/>
      <protection locked="0"/>
    </xf>
    <xf numFmtId="4" fontId="0" fillId="0" borderId="24"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7" fillId="0" borderId="0" xfId="7"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3"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4" fontId="41" fillId="0" borderId="26" xfId="0" applyNumberFormat="1" applyFont="1" applyBorder="1" applyAlignment="1" applyProtection="1">
      <alignment horizontal="center" vertical="center"/>
      <protection locked="0"/>
    </xf>
    <xf numFmtId="4" fontId="41" fillId="3" borderId="27" xfId="0" applyNumberFormat="1" applyFont="1" applyFill="1" applyBorder="1" applyAlignment="1" applyProtection="1">
      <alignment horizontal="center" vertical="center"/>
    </xf>
    <xf numFmtId="0" fontId="0" fillId="0" borderId="4" xfId="0" applyBorder="1" applyProtection="1">
      <protection locked="0"/>
    </xf>
    <xf numFmtId="14" fontId="0" fillId="0" borderId="0" xfId="0" applyNumberFormat="1" applyFont="1" applyBorder="1" applyAlignment="1" applyProtection="1">
      <alignment horizontal="left" vertical="center"/>
      <protection locked="0"/>
    </xf>
    <xf numFmtId="4" fontId="41" fillId="0" borderId="3" xfId="0" applyNumberFormat="1" applyFont="1" applyBorder="1" applyAlignment="1" applyProtection="1">
      <alignment horizontal="center" vertical="center"/>
      <protection locked="0"/>
    </xf>
    <xf numFmtId="4" fontId="41" fillId="0" borderId="28" xfId="0" applyNumberFormat="1" applyFont="1" applyBorder="1" applyAlignment="1" applyProtection="1">
      <alignment horizontal="center" vertical="center"/>
    </xf>
    <xf numFmtId="4" fontId="42" fillId="0" borderId="26" xfId="0" applyNumberFormat="1" applyFont="1" applyBorder="1" applyAlignment="1" applyProtection="1">
      <alignment horizontal="center" vertical="center"/>
      <protection locked="0"/>
    </xf>
    <xf numFmtId="4" fontId="42" fillId="0" borderId="27" xfId="0" applyNumberFormat="1" applyFont="1" applyBorder="1" applyAlignment="1" applyProtection="1">
      <alignment horizontal="center" vertical="center"/>
      <protection locked="0"/>
    </xf>
    <xf numFmtId="4" fontId="42" fillId="3" borderId="27" xfId="0" applyNumberFormat="1" applyFont="1" applyFill="1" applyBorder="1" applyAlignment="1" applyProtection="1">
      <alignment horizontal="center" vertical="center"/>
    </xf>
    <xf numFmtId="0" fontId="0" fillId="0" borderId="0" xfId="0" applyFont="1" applyBorder="1" applyProtection="1">
      <protection locked="0"/>
    </xf>
    <xf numFmtId="0" fontId="0" fillId="0" borderId="0" xfId="0" applyBorder="1" applyAlignment="1" applyProtection="1">
      <alignment vertical="center"/>
      <protection locked="0"/>
    </xf>
    <xf numFmtId="0" fontId="43" fillId="0" borderId="0" xfId="0" applyFont="1" applyBorder="1" applyProtection="1">
      <protection locked="0"/>
    </xf>
    <xf numFmtId="0" fontId="40"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4" fillId="0" borderId="0" xfId="0" applyFont="1" applyProtection="1">
      <protection locked="0"/>
    </xf>
    <xf numFmtId="0" fontId="45" fillId="0" borderId="0" xfId="0" applyFont="1" applyBorder="1" applyAlignment="1" applyProtection="1">
      <alignment vertical="center"/>
      <protection locked="0"/>
    </xf>
    <xf numFmtId="4" fontId="45" fillId="0" borderId="0" xfId="0" applyNumberFormat="1" applyFont="1" applyBorder="1" applyAlignment="1" applyProtection="1">
      <alignment horizontal="center" vertical="center"/>
      <protection locked="0"/>
    </xf>
    <xf numFmtId="4" fontId="45" fillId="0" borderId="3" xfId="0" applyNumberFormat="1" applyFont="1" applyBorder="1" applyAlignment="1" applyProtection="1">
      <alignment vertical="center"/>
    </xf>
    <xf numFmtId="4" fontId="45" fillId="0" borderId="0" xfId="0" applyNumberFormat="1" applyFont="1" applyBorder="1" applyAlignment="1" applyProtection="1">
      <alignment vertical="center"/>
    </xf>
    <xf numFmtId="4" fontId="37" fillId="0" borderId="0" xfId="0" applyNumberFormat="1" applyFont="1" applyBorder="1" applyProtection="1">
      <protection locked="0"/>
    </xf>
    <xf numFmtId="0" fontId="46" fillId="0" borderId="0" xfId="0" applyNumberFormat="1" applyFont="1" applyBorder="1" applyAlignment="1" applyProtection="1">
      <alignment horizontal="left"/>
      <protection locked="0"/>
    </xf>
    <xf numFmtId="43" fontId="47" fillId="0" borderId="0" xfId="3" applyFont="1" applyBorder="1" applyAlignment="1" applyProtection="1">
      <alignment horizontal="right"/>
    </xf>
    <xf numFmtId="43" fontId="46" fillId="0" borderId="0" xfId="3" applyFont="1" applyBorder="1" applyAlignment="1" applyProtection="1">
      <alignment horizontal="right" vertical="center"/>
    </xf>
    <xf numFmtId="0" fontId="48" fillId="0" borderId="0" xfId="0" applyFont="1" applyProtection="1">
      <protection locked="0"/>
    </xf>
    <xf numFmtId="0" fontId="0" fillId="0" borderId="0" xfId="0" applyAlignment="1" applyProtection="1">
      <protection locked="0"/>
    </xf>
    <xf numFmtId="0" fontId="0" fillId="0" borderId="53" xfId="0" applyBorder="1" applyProtection="1">
      <protection locked="0"/>
    </xf>
    <xf numFmtId="0" fontId="0" fillId="0" borderId="54" xfId="0" applyBorder="1" applyProtection="1">
      <protection locked="0"/>
    </xf>
    <xf numFmtId="0" fontId="0" fillId="0" borderId="55" xfId="0" applyBorder="1" applyProtection="1">
      <protection locked="0"/>
    </xf>
    <xf numFmtId="0" fontId="0" fillId="0" borderId="29" xfId="0" applyBorder="1" applyProtection="1">
      <protection locked="0"/>
    </xf>
    <xf numFmtId="0" fontId="49" fillId="0" borderId="0" xfId="0" applyFont="1" applyProtection="1">
      <protection locked="0"/>
    </xf>
    <xf numFmtId="43" fontId="49" fillId="0" borderId="0" xfId="0" applyNumberFormat="1" applyFont="1" applyProtection="1">
      <protection locked="0"/>
    </xf>
    <xf numFmtId="0" fontId="50" fillId="0" borderId="0" xfId="1" applyFont="1" applyProtection="1">
      <protection locked="0"/>
    </xf>
    <xf numFmtId="0" fontId="0" fillId="2" borderId="30" xfId="0" applyFill="1" applyBorder="1" applyProtection="1">
      <protection locked="0"/>
    </xf>
    <xf numFmtId="0" fontId="0" fillId="2" borderId="29" xfId="0" applyFill="1" applyBorder="1" applyProtection="1">
      <protection locked="0"/>
    </xf>
    <xf numFmtId="0" fontId="51" fillId="2" borderId="29" xfId="0" applyFont="1" applyFill="1" applyBorder="1" applyAlignment="1" applyProtection="1">
      <alignment vertical="center"/>
      <protection locked="0"/>
    </xf>
    <xf numFmtId="0" fontId="52" fillId="2" borderId="29" xfId="0" applyFont="1" applyFill="1" applyBorder="1" applyAlignment="1" applyProtection="1">
      <alignment vertical="center"/>
      <protection locked="0"/>
    </xf>
    <xf numFmtId="0" fontId="0" fillId="2" borderId="31" xfId="0" applyFill="1" applyBorder="1" applyProtection="1">
      <protection locked="0"/>
    </xf>
    <xf numFmtId="0" fontId="0" fillId="2" borderId="4" xfId="0" applyFill="1" applyBorder="1" applyProtection="1">
      <protection locked="0"/>
    </xf>
    <xf numFmtId="0" fontId="0" fillId="0" borderId="0" xfId="0" applyBorder="1" applyAlignment="1" applyProtection="1">
      <alignment horizontal="center"/>
      <protection locked="0"/>
    </xf>
    <xf numFmtId="0" fontId="31" fillId="2" borderId="32" xfId="0" applyFont="1" applyFill="1" applyBorder="1" applyProtection="1">
      <protection locked="0"/>
    </xf>
    <xf numFmtId="0" fontId="46" fillId="2" borderId="0" xfId="0" applyFont="1" applyFill="1" applyBorder="1" applyProtection="1">
      <protection locked="0"/>
    </xf>
    <xf numFmtId="0" fontId="31" fillId="2" borderId="0" xfId="0" applyFont="1" applyFill="1" applyBorder="1" applyProtection="1">
      <protection locked="0"/>
    </xf>
    <xf numFmtId="0" fontId="53" fillId="2" borderId="0" xfId="0" applyFont="1" applyFill="1" applyBorder="1" applyAlignment="1" applyProtection="1">
      <alignment horizontal="right" vertical="center"/>
      <protection locked="0"/>
    </xf>
    <xf numFmtId="0" fontId="54" fillId="2" borderId="0" xfId="0" applyFont="1" applyFill="1" applyBorder="1" applyAlignment="1" applyProtection="1">
      <alignment horizontal="left" vertical="center"/>
      <protection locked="0"/>
    </xf>
    <xf numFmtId="0" fontId="32" fillId="2" borderId="32" xfId="0" applyFont="1" applyFill="1" applyBorder="1" applyAlignment="1" applyProtection="1">
      <alignment horizontal="right" vertical="center"/>
      <protection locked="0"/>
    </xf>
    <xf numFmtId="0" fontId="31" fillId="0" borderId="0" xfId="0" applyFont="1" applyBorder="1" applyProtection="1">
      <protection locked="0"/>
    </xf>
    <xf numFmtId="0" fontId="45" fillId="0" borderId="0" xfId="0" applyFont="1" applyBorder="1" applyAlignment="1" applyProtection="1">
      <protection locked="0"/>
    </xf>
    <xf numFmtId="14" fontId="35" fillId="6" borderId="0" xfId="0" applyNumberFormat="1" applyFont="1" applyFill="1" applyBorder="1" applyAlignment="1" applyProtection="1">
      <alignment horizontal="left"/>
      <protection locked="0"/>
    </xf>
    <xf numFmtId="0" fontId="31" fillId="0" borderId="32" xfId="0" applyFont="1" applyBorder="1" applyProtection="1">
      <protection locked="0"/>
    </xf>
    <xf numFmtId="0" fontId="0" fillId="0" borderId="32" xfId="0" applyBorder="1" applyProtection="1">
      <protection locked="0"/>
    </xf>
    <xf numFmtId="0" fontId="33" fillId="4" borderId="30" xfId="0" applyFont="1" applyFill="1" applyBorder="1" applyProtection="1">
      <protection locked="0"/>
    </xf>
    <xf numFmtId="0" fontId="0" fillId="4" borderId="29" xfId="0" applyFill="1" applyBorder="1" applyProtection="1">
      <protection locked="0"/>
    </xf>
    <xf numFmtId="0" fontId="0" fillId="3" borderId="33" xfId="0" applyFill="1" applyBorder="1" applyProtection="1">
      <protection locked="0"/>
    </xf>
    <xf numFmtId="0" fontId="0" fillId="3" borderId="29" xfId="0" applyFill="1" applyBorder="1" applyProtection="1">
      <protection locked="0"/>
    </xf>
    <xf numFmtId="0" fontId="33" fillId="3" borderId="29" xfId="0" applyFont="1" applyFill="1" applyBorder="1" applyAlignment="1" applyProtection="1">
      <alignment horizontal="left"/>
      <protection locked="0"/>
    </xf>
    <xf numFmtId="0" fontId="0" fillId="3" borderId="31" xfId="0" applyFill="1" applyBorder="1" applyProtection="1">
      <protection locked="0"/>
    </xf>
    <xf numFmtId="0" fontId="34" fillId="4" borderId="4" xfId="0" applyFont="1" applyFill="1" applyBorder="1" applyAlignment="1" applyProtection="1">
      <alignment horizontal="left" indent="1"/>
      <protection locked="0"/>
    </xf>
    <xf numFmtId="0" fontId="0" fillId="3" borderId="32" xfId="0" applyFill="1" applyBorder="1" applyProtection="1">
      <protection locked="0"/>
    </xf>
    <xf numFmtId="0" fontId="33" fillId="4" borderId="4" xfId="0" applyFont="1" applyFill="1" applyBorder="1" applyAlignment="1" applyProtection="1">
      <alignment horizontal="left" indent="1"/>
      <protection locked="0"/>
    </xf>
    <xf numFmtId="0" fontId="36" fillId="4" borderId="4" xfId="0" applyFont="1" applyFill="1" applyBorder="1" applyAlignment="1" applyProtection="1">
      <alignment horizontal="left" indent="1"/>
      <protection locked="0"/>
    </xf>
    <xf numFmtId="0" fontId="36" fillId="4" borderId="34" xfId="0" applyFont="1" applyFill="1" applyBorder="1" applyAlignment="1" applyProtection="1">
      <alignment horizontal="left" indent="1"/>
      <protection locked="0"/>
    </xf>
    <xf numFmtId="1" fontId="0" fillId="4" borderId="35" xfId="0" applyNumberFormat="1" applyFill="1" applyBorder="1" applyAlignment="1" applyProtection="1">
      <alignment horizontal="left"/>
      <protection locked="0"/>
    </xf>
    <xf numFmtId="0" fontId="0" fillId="3" borderId="36" xfId="0" applyFill="1" applyBorder="1" applyProtection="1">
      <protection locked="0"/>
    </xf>
    <xf numFmtId="0" fontId="0" fillId="3" borderId="35" xfId="0" applyFill="1" applyBorder="1" applyProtection="1">
      <protection locked="0"/>
    </xf>
    <xf numFmtId="0" fontId="33" fillId="3" borderId="35" xfId="0" applyFont="1" applyFill="1" applyBorder="1" applyAlignment="1" applyProtection="1">
      <alignment vertical="top" wrapText="1"/>
      <protection locked="0"/>
    </xf>
    <xf numFmtId="0" fontId="37" fillId="0" borderId="0" xfId="0" applyFont="1" applyBorder="1" applyProtection="1">
      <protection locked="0"/>
    </xf>
    <xf numFmtId="0" fontId="0" fillId="0" borderId="0" xfId="0" applyFill="1" applyBorder="1" applyAlignment="1" applyProtection="1">
      <alignment horizontal="left" vertical="top" wrapText="1"/>
      <protection locked="0"/>
    </xf>
    <xf numFmtId="0" fontId="33" fillId="5" borderId="9" xfId="0" applyFont="1" applyFill="1" applyBorder="1" applyAlignment="1" applyProtection="1">
      <alignment horizontal="center" vertical="center"/>
      <protection locked="0"/>
    </xf>
    <xf numFmtId="0" fontId="39" fillId="5" borderId="9" xfId="0" applyFont="1" applyFill="1" applyBorder="1" applyAlignment="1" applyProtection="1">
      <alignment horizontal="center" vertical="center"/>
      <protection locked="0"/>
    </xf>
    <xf numFmtId="0" fontId="33" fillId="0" borderId="5" xfId="0" applyFont="1" applyBorder="1" applyAlignment="1" applyProtection="1">
      <alignment horizontal="left"/>
      <protection locked="0"/>
    </xf>
    <xf numFmtId="0" fontId="33" fillId="0" borderId="3" xfId="0" applyFont="1" applyBorder="1" applyAlignment="1" applyProtection="1">
      <alignment horizontal="left"/>
      <protection locked="0"/>
    </xf>
    <xf numFmtId="0" fontId="33" fillId="0" borderId="3" xfId="0" applyFont="1" applyBorder="1" applyAlignment="1" applyProtection="1">
      <alignment horizontal="right"/>
      <protection locked="0"/>
    </xf>
    <xf numFmtId="0" fontId="33" fillId="0" borderId="3" xfId="0" applyFont="1" applyBorder="1" applyAlignment="1" applyProtection="1">
      <alignment horizontal="center"/>
      <protection locked="0"/>
    </xf>
    <xf numFmtId="0" fontId="33" fillId="0" borderId="6" xfId="0" applyFont="1" applyBorder="1" applyAlignment="1" applyProtection="1">
      <alignment horizontal="center"/>
      <protection locked="0"/>
    </xf>
    <xf numFmtId="49" fontId="0" fillId="0" borderId="13" xfId="0" applyNumberFormat="1" applyBorder="1" applyAlignment="1" applyProtection="1">
      <alignment horizontal="left" vertical="center" wrapText="1"/>
      <protection locked="0"/>
    </xf>
    <xf numFmtId="49" fontId="0" fillId="0" borderId="2" xfId="0" applyNumberFormat="1" applyBorder="1" applyAlignment="1" applyProtection="1">
      <alignment horizontal="left" vertical="center"/>
      <protection locked="0"/>
    </xf>
    <xf numFmtId="2" fontId="0" fillId="0" borderId="13" xfId="0" applyNumberFormat="1" applyBorder="1" applyAlignment="1" applyProtection="1">
      <alignment vertical="center" wrapText="1"/>
      <protection locked="0"/>
    </xf>
    <xf numFmtId="167" fontId="0" fillId="0" borderId="19" xfId="0" applyNumberFormat="1" applyBorder="1" applyAlignment="1" applyProtection="1">
      <alignment horizontal="right" vertical="center" wrapText="1"/>
      <protection locked="0"/>
    </xf>
    <xf numFmtId="9" fontId="7" fillId="0" borderId="13" xfId="7" applyFont="1" applyBorder="1" applyAlignment="1" applyProtection="1">
      <alignment horizontal="right" vertical="center" wrapText="1"/>
      <protection locked="0"/>
    </xf>
    <xf numFmtId="4" fontId="0" fillId="0" borderId="13" xfId="0" applyNumberFormat="1" applyBorder="1" applyAlignment="1" applyProtection="1">
      <alignment horizontal="right" vertical="center" wrapText="1"/>
    </xf>
    <xf numFmtId="0" fontId="0" fillId="3" borderId="10" xfId="0" applyFill="1" applyBorder="1" applyAlignment="1" applyProtection="1">
      <alignment horizontal="center" vertical="center"/>
      <protection locked="0"/>
    </xf>
    <xf numFmtId="49" fontId="0" fillId="0" borderId="13" xfId="0" applyNumberFormat="1" applyBorder="1" applyAlignment="1" applyProtection="1">
      <alignment horizontal="center" vertical="center" wrapText="1"/>
      <protection locked="0"/>
    </xf>
    <xf numFmtId="0" fontId="20" fillId="0" borderId="2" xfId="0" applyFont="1" applyBorder="1" applyAlignment="1" applyProtection="1">
      <alignment horizontal="center" vertical="center"/>
      <protection locked="0"/>
    </xf>
    <xf numFmtId="4" fontId="0" fillId="0" borderId="13" xfId="0" applyNumberFormat="1" applyBorder="1" applyAlignment="1" applyProtection="1">
      <alignment horizontal="center" vertical="center" wrapText="1"/>
    </xf>
    <xf numFmtId="49" fontId="0" fillId="0" borderId="37" xfId="0" applyNumberForma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2" fontId="0" fillId="0" borderId="37" xfId="0" applyNumberFormat="1"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9" fontId="7" fillId="0" borderId="37" xfId="7" applyFont="1" applyBorder="1" applyAlignment="1" applyProtection="1">
      <alignment horizontal="center" vertical="center" wrapText="1"/>
      <protection locked="0"/>
    </xf>
    <xf numFmtId="4" fontId="0" fillId="0" borderId="37" xfId="0" applyNumberFormat="1" applyBorder="1" applyAlignment="1" applyProtection="1">
      <alignment horizontal="center" vertical="center" wrapText="1"/>
    </xf>
    <xf numFmtId="0" fontId="0" fillId="0" borderId="26" xfId="0" applyBorder="1" applyProtection="1">
      <protection locked="0"/>
    </xf>
    <xf numFmtId="4" fontId="41" fillId="0" borderId="9" xfId="0" applyNumberFormat="1" applyFont="1" applyBorder="1" applyAlignment="1" applyProtection="1">
      <alignment horizontal="center" vertical="center"/>
      <protection locked="0"/>
    </xf>
    <xf numFmtId="4" fontId="41" fillId="3" borderId="9" xfId="0" applyNumberFormat="1" applyFont="1" applyFill="1" applyBorder="1" applyAlignment="1" applyProtection="1">
      <alignment horizontal="center" vertical="center"/>
    </xf>
    <xf numFmtId="4" fontId="41" fillId="0" borderId="0" xfId="0" applyNumberFormat="1" applyFont="1" applyBorder="1" applyAlignment="1" applyProtection="1">
      <alignment horizontal="center" vertical="center"/>
      <protection locked="0"/>
    </xf>
    <xf numFmtId="4" fontId="41" fillId="0" borderId="0" xfId="0" applyNumberFormat="1" applyFont="1" applyBorder="1" applyAlignment="1" applyProtection="1">
      <alignment horizontal="center" vertical="center"/>
    </xf>
    <xf numFmtId="4" fontId="42" fillId="3" borderId="38" xfId="0" applyNumberFormat="1" applyFont="1" applyFill="1" applyBorder="1" applyAlignment="1" applyProtection="1">
      <alignment horizontal="center" vertical="center"/>
    </xf>
    <xf numFmtId="0" fontId="44" fillId="0" borderId="0" xfId="0" applyFont="1" applyBorder="1" applyProtection="1">
      <protection locked="0"/>
    </xf>
    <xf numFmtId="0" fontId="48" fillId="0" borderId="0" xfId="0" applyFont="1" applyBorder="1" applyProtection="1">
      <protection locked="0"/>
    </xf>
    <xf numFmtId="0" fontId="0" fillId="0" borderId="0" xfId="0" applyBorder="1" applyAlignment="1" applyProtection="1">
      <protection locked="0"/>
    </xf>
    <xf numFmtId="0" fontId="0" fillId="0" borderId="34" xfId="0" applyBorder="1" applyProtection="1">
      <protection locked="0"/>
    </xf>
    <xf numFmtId="0" fontId="0" fillId="0" borderId="35" xfId="0" applyBorder="1" applyProtection="1">
      <protection locked="0"/>
    </xf>
    <xf numFmtId="0" fontId="0" fillId="0" borderId="39" xfId="0" applyBorder="1" applyProtection="1">
      <protection locked="0"/>
    </xf>
    <xf numFmtId="0" fontId="0" fillId="3" borderId="0" xfId="0" applyFont="1" applyFill="1" applyBorder="1" applyAlignment="1" applyProtection="1">
      <alignment wrapText="1"/>
      <protection locked="0"/>
    </xf>
    <xf numFmtId="0" fontId="0" fillId="3" borderId="32"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0" fontId="55"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7" fillId="0" borderId="0" xfId="7" applyNumberFormat="1" applyFont="1" applyAlignment="1">
      <alignment horizontal="center"/>
    </xf>
    <xf numFmtId="2" fontId="46" fillId="0" borderId="0" xfId="0" applyNumberFormat="1" applyFont="1" applyFill="1" applyAlignment="1">
      <alignment horizontal="center"/>
    </xf>
    <xf numFmtId="0" fontId="56" fillId="0" borderId="0" xfId="0" applyFont="1" applyAlignment="1">
      <alignment vertical="center"/>
    </xf>
    <xf numFmtId="0" fontId="57" fillId="0" borderId="0" xfId="0" applyFont="1"/>
    <xf numFmtId="0" fontId="35" fillId="3" borderId="40" xfId="0" applyFont="1" applyFill="1" applyBorder="1" applyAlignment="1">
      <alignment vertical="center"/>
    </xf>
    <xf numFmtId="0" fontId="35" fillId="3" borderId="41" xfId="0" applyFont="1" applyFill="1" applyBorder="1" applyAlignment="1">
      <alignment vertical="center" wrapText="1"/>
    </xf>
    <xf numFmtId="2" fontId="35" fillId="3" borderId="41" xfId="0" applyNumberFormat="1" applyFont="1" applyFill="1" applyBorder="1" applyAlignment="1">
      <alignment horizontal="right" vertical="center" wrapText="1"/>
    </xf>
    <xf numFmtId="0" fontId="35" fillId="3" borderId="41" xfId="0" applyFont="1" applyFill="1" applyBorder="1" applyAlignment="1">
      <alignment horizontal="left" vertical="center" wrapText="1" indent="1"/>
    </xf>
    <xf numFmtId="0" fontId="0" fillId="0" borderId="0" xfId="0" applyBorder="1"/>
    <xf numFmtId="2" fontId="35" fillId="3" borderId="41" xfId="7" applyNumberFormat="1" applyFont="1" applyFill="1" applyBorder="1" applyAlignment="1">
      <alignment horizontal="center" vertical="center" wrapText="1"/>
    </xf>
    <xf numFmtId="2" fontId="58" fillId="3" borderId="41" xfId="7" applyNumberFormat="1" applyFont="1" applyFill="1" applyBorder="1" applyAlignment="1">
      <alignment horizontal="center" vertical="center" wrapText="1"/>
    </xf>
    <xf numFmtId="2" fontId="7" fillId="7" borderId="42" xfId="7" applyNumberFormat="1" applyFont="1" applyFill="1" applyBorder="1" applyAlignment="1" applyProtection="1">
      <alignment horizontal="right" vertical="center" indent="1"/>
      <protection locked="0"/>
    </xf>
    <xf numFmtId="2" fontId="46" fillId="0" borderId="42" xfId="7" applyNumberFormat="1" applyFont="1" applyFill="1" applyBorder="1" applyAlignment="1">
      <alignment horizontal="center" vertical="center"/>
    </xf>
    <xf numFmtId="14" fontId="0" fillId="0" borderId="0" xfId="0" applyNumberFormat="1"/>
    <xf numFmtId="9" fontId="0" fillId="0" borderId="0" xfId="0" applyNumberFormat="1"/>
    <xf numFmtId="0" fontId="20" fillId="0" borderId="0" xfId="0" applyFont="1"/>
    <xf numFmtId="2" fontId="0" fillId="0" borderId="0" xfId="0" applyNumberFormat="1" applyAlignment="1">
      <alignment horizontal="right" vertical="center" indent="1"/>
    </xf>
    <xf numFmtId="2" fontId="7" fillId="0" borderId="0" xfId="7" applyNumberFormat="1" applyFont="1" applyAlignment="1">
      <alignment horizontal="right" indent="1"/>
    </xf>
    <xf numFmtId="2" fontId="46" fillId="0" borderId="0" xfId="7" applyNumberFormat="1" applyFont="1" applyFill="1" applyAlignment="1">
      <alignment horizontal="center"/>
    </xf>
    <xf numFmtId="6" fontId="19" fillId="2" borderId="0" xfId="0" applyNumberFormat="1" applyFont="1" applyFill="1" applyBorder="1" applyAlignment="1">
      <alignment vertical="center"/>
    </xf>
    <xf numFmtId="0" fontId="19" fillId="0" borderId="9" xfId="0" applyFont="1" applyBorder="1" applyAlignment="1">
      <alignment horizontal="center" vertical="center"/>
    </xf>
    <xf numFmtId="0" fontId="19" fillId="0" borderId="9" xfId="0" applyFont="1" applyBorder="1" applyAlignment="1">
      <alignment vertical="center"/>
    </xf>
    <xf numFmtId="0" fontId="19" fillId="4" borderId="9" xfId="0" applyFont="1" applyFill="1" applyBorder="1" applyAlignment="1">
      <alignment horizontal="center" vertical="center"/>
    </xf>
    <xf numFmtId="0" fontId="28" fillId="4" borderId="9" xfId="0" applyFont="1" applyFill="1" applyBorder="1" applyAlignment="1">
      <alignment horizontal="center" vertical="center"/>
    </xf>
    <xf numFmtId="0" fontId="18" fillId="3" borderId="39" xfId="0" applyFont="1" applyFill="1" applyBorder="1" applyAlignment="1" applyProtection="1">
      <alignment horizontal="left"/>
      <protection locked="0"/>
    </xf>
    <xf numFmtId="14" fontId="59" fillId="6" borderId="0" xfId="0" applyNumberFormat="1" applyFont="1" applyFill="1" applyBorder="1" applyAlignment="1" applyProtection="1">
      <alignment horizontal="left"/>
      <protection locked="0"/>
    </xf>
    <xf numFmtId="0" fontId="19" fillId="3" borderId="0" xfId="0" applyFont="1" applyFill="1" applyBorder="1" applyAlignment="1">
      <alignment horizontal="center" vertical="center"/>
    </xf>
    <xf numFmtId="0" fontId="21" fillId="3" borderId="2" xfId="0" applyFont="1" applyFill="1" applyBorder="1" applyAlignment="1">
      <alignment horizontal="center" vertical="center"/>
    </xf>
    <xf numFmtId="6" fontId="19" fillId="3" borderId="2" xfId="0" applyNumberFormat="1" applyFont="1" applyFill="1" applyBorder="1" applyAlignment="1">
      <alignment vertical="center"/>
    </xf>
    <xf numFmtId="0" fontId="0" fillId="7" borderId="0" xfId="0" applyFill="1"/>
    <xf numFmtId="2" fontId="7" fillId="7" borderId="0" xfId="7" applyNumberFormat="1" applyFont="1" applyFill="1" applyAlignment="1">
      <alignment horizontal="right" indent="1"/>
    </xf>
    <xf numFmtId="2" fontId="22" fillId="3" borderId="0" xfId="0" applyNumberFormat="1" applyFont="1" applyFill="1" applyBorder="1" applyAlignment="1">
      <alignment horizontal="center" vertical="center"/>
    </xf>
    <xf numFmtId="0" fontId="0" fillId="2" borderId="0" xfId="0" applyFill="1" applyAlignment="1">
      <alignment horizontal="left" vertical="center"/>
    </xf>
    <xf numFmtId="0" fontId="21" fillId="2" borderId="0" xfId="0" applyFont="1" applyFill="1" applyAlignment="1">
      <alignment horizontal="center" vertical="center"/>
    </xf>
    <xf numFmtId="14" fontId="19" fillId="3" borderId="0" xfId="0" applyNumberFormat="1" applyFont="1" applyFill="1" applyAlignment="1">
      <alignment vertical="center"/>
    </xf>
    <xf numFmtId="0" fontId="19" fillId="2" borderId="0" xfId="0" applyFont="1" applyFill="1" applyAlignment="1">
      <alignment horizontal="left"/>
    </xf>
    <xf numFmtId="0" fontId="0" fillId="9" borderId="42" xfId="0" applyFill="1" applyBorder="1" applyAlignment="1" applyProtection="1">
      <alignment vertical="center"/>
      <protection locked="0"/>
    </xf>
    <xf numFmtId="44" fontId="0" fillId="9" borderId="42" xfId="0" applyNumberFormat="1" applyFill="1" applyBorder="1" applyAlignment="1" applyProtection="1">
      <alignment horizontal="right" vertical="center" indent="1"/>
      <protection locked="0"/>
    </xf>
    <xf numFmtId="49" fontId="28" fillId="9" borderId="42" xfId="0" applyNumberFormat="1" applyFont="1" applyFill="1" applyBorder="1" applyAlignment="1" applyProtection="1">
      <alignment horizontal="left" vertical="center" indent="1"/>
      <protection locked="0"/>
    </xf>
    <xf numFmtId="44" fontId="0" fillId="10" borderId="42" xfId="0" applyNumberFormat="1" applyFill="1" applyBorder="1" applyAlignment="1" applyProtection="1">
      <alignment horizontal="right" vertical="center" indent="1"/>
      <protection locked="0"/>
    </xf>
    <xf numFmtId="49" fontId="28" fillId="10" borderId="42" xfId="0" applyNumberFormat="1" applyFont="1" applyFill="1" applyBorder="1" applyAlignment="1" applyProtection="1">
      <alignment horizontal="left" vertical="center" indent="1"/>
      <protection locked="0"/>
    </xf>
    <xf numFmtId="0" fontId="0" fillId="11" borderId="42" xfId="0" applyFill="1" applyBorder="1" applyAlignment="1" applyProtection="1">
      <alignment vertical="center"/>
      <protection locked="0"/>
    </xf>
    <xf numFmtId="44" fontId="0" fillId="11" borderId="42" xfId="0" applyNumberFormat="1" applyFill="1" applyBorder="1" applyAlignment="1" applyProtection="1">
      <alignment horizontal="right" vertical="center" indent="1"/>
      <protection locked="0"/>
    </xf>
    <xf numFmtId="49" fontId="28" fillId="11" borderId="42" xfId="0" applyNumberFormat="1" applyFont="1" applyFill="1" applyBorder="1" applyAlignment="1" applyProtection="1">
      <alignment horizontal="left" vertical="center" indent="1"/>
      <protection locked="0"/>
    </xf>
    <xf numFmtId="0" fontId="0" fillId="12" borderId="42" xfId="0" applyFill="1" applyBorder="1" applyAlignment="1" applyProtection="1">
      <alignment vertical="center"/>
      <protection locked="0"/>
    </xf>
    <xf numFmtId="44" fontId="0" fillId="12" borderId="42" xfId="0" applyNumberFormat="1" applyFill="1" applyBorder="1" applyAlignment="1" applyProtection="1">
      <alignment horizontal="right" vertical="center" indent="1"/>
      <protection locked="0"/>
    </xf>
    <xf numFmtId="49" fontId="28" fillId="12" borderId="42" xfId="0" applyNumberFormat="1" applyFont="1" applyFill="1" applyBorder="1" applyAlignment="1" applyProtection="1">
      <alignment horizontal="left" vertical="center" indent="1"/>
      <protection locked="0"/>
    </xf>
    <xf numFmtId="0" fontId="20" fillId="10" borderId="42" xfId="0" applyFont="1" applyFill="1" applyBorder="1" applyAlignment="1" applyProtection="1">
      <alignment vertical="center"/>
      <protection locked="0"/>
    </xf>
    <xf numFmtId="0" fontId="0" fillId="13" borderId="42" xfId="0" applyFill="1" applyBorder="1" applyAlignment="1" applyProtection="1">
      <alignment vertical="center"/>
      <protection locked="0"/>
    </xf>
    <xf numFmtId="44" fontId="0" fillId="13" borderId="42" xfId="0" applyNumberFormat="1" applyFill="1" applyBorder="1" applyAlignment="1" applyProtection="1">
      <alignment horizontal="right" vertical="center" indent="1"/>
      <protection locked="0"/>
    </xf>
    <xf numFmtId="49" fontId="28" fillId="13" borderId="42" xfId="0" applyNumberFormat="1" applyFont="1" applyFill="1" applyBorder="1" applyAlignment="1" applyProtection="1">
      <alignment horizontal="left" vertical="center" indent="1"/>
      <protection locked="0"/>
    </xf>
    <xf numFmtId="0" fontId="0" fillId="14" borderId="42" xfId="0" applyFill="1" applyBorder="1" applyAlignment="1" applyProtection="1">
      <alignment vertical="center"/>
      <protection locked="0"/>
    </xf>
    <xf numFmtId="44" fontId="0" fillId="14" borderId="42" xfId="0" applyNumberFormat="1" applyFill="1" applyBorder="1" applyAlignment="1" applyProtection="1">
      <alignment horizontal="right" vertical="center" indent="1"/>
      <protection locked="0"/>
    </xf>
    <xf numFmtId="49" fontId="28" fillId="14" borderId="42" xfId="0" applyNumberFormat="1" applyFont="1" applyFill="1" applyBorder="1" applyAlignment="1" applyProtection="1">
      <alignment horizontal="left" vertical="center" indent="1"/>
      <protection locked="0"/>
    </xf>
    <xf numFmtId="2" fontId="0" fillId="11" borderId="42" xfId="0" applyNumberFormat="1" applyFill="1" applyBorder="1" applyAlignment="1" applyProtection="1">
      <alignment horizontal="right" vertical="center" indent="1"/>
      <protection locked="0"/>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13" borderId="0" xfId="0" applyFill="1"/>
    <xf numFmtId="2" fontId="0" fillId="13" borderId="0" xfId="0" applyNumberFormat="1" applyFill="1" applyAlignment="1">
      <alignment horizontal="right" vertical="center" indent="1"/>
    </xf>
    <xf numFmtId="0" fontId="0" fillId="13" borderId="0" xfId="0" applyFill="1" applyAlignment="1">
      <alignment horizontal="left" indent="1"/>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0" fillId="2" borderId="0" xfId="0" applyFill="1" applyAlignment="1">
      <alignment horizontal="left" vertical="center"/>
    </xf>
    <xf numFmtId="0" fontId="20" fillId="2" borderId="0" xfId="0" applyFont="1" applyFill="1" applyBorder="1" applyAlignment="1">
      <alignment horizontal="left" vertical="center"/>
    </xf>
    <xf numFmtId="0" fontId="21" fillId="2" borderId="0" xfId="0" applyFont="1" applyFill="1" applyAlignment="1">
      <alignment horizontal="center" vertical="center"/>
    </xf>
    <xf numFmtId="6" fontId="19" fillId="2" borderId="0" xfId="0" applyNumberFormat="1" applyFont="1" applyFill="1" applyBorder="1" applyAlignment="1">
      <alignment horizontal="center" vertical="center"/>
    </xf>
    <xf numFmtId="14" fontId="19" fillId="2" borderId="0" xfId="0" applyNumberFormat="1" applyFont="1" applyFill="1" applyAlignment="1">
      <alignment horizontal="center"/>
    </xf>
    <xf numFmtId="0" fontId="19" fillId="2" borderId="3" xfId="0" applyFont="1" applyFill="1" applyBorder="1" applyAlignment="1">
      <alignment vertical="center"/>
    </xf>
    <xf numFmtId="0" fontId="0" fillId="2" borderId="3" xfId="0" applyFont="1" applyFill="1" applyBorder="1" applyAlignment="1">
      <alignment vertical="center"/>
    </xf>
    <xf numFmtId="0" fontId="21" fillId="2" borderId="3" xfId="0" applyFont="1" applyFill="1" applyBorder="1" applyAlignment="1">
      <alignment vertical="center"/>
    </xf>
    <xf numFmtId="0" fontId="19" fillId="0" borderId="0" xfId="0" applyFont="1" applyBorder="1"/>
    <xf numFmtId="0" fontId="25" fillId="2" borderId="0" xfId="0" applyFont="1" applyFill="1" applyBorder="1" applyAlignment="1">
      <alignment horizontal="center" vertical="center"/>
    </xf>
    <xf numFmtId="0" fontId="19" fillId="2" borderId="0" xfId="0" applyFont="1" applyFill="1" applyBorder="1"/>
    <xf numFmtId="0" fontId="20" fillId="2" borderId="0" xfId="0" applyFont="1" applyFill="1" applyBorder="1"/>
    <xf numFmtId="0" fontId="0" fillId="0" borderId="0" xfId="0" applyBorder="1" applyAlignment="1"/>
    <xf numFmtId="0" fontId="0" fillId="2" borderId="0" xfId="0" applyFill="1" applyBorder="1" applyAlignment="1"/>
    <xf numFmtId="0" fontId="0" fillId="2" borderId="0" xfId="0" applyFill="1" applyBorder="1"/>
    <xf numFmtId="0" fontId="19" fillId="2" borderId="0" xfId="0" applyFont="1" applyFill="1" applyBorder="1" applyAlignment="1">
      <alignment horizontal="right"/>
    </xf>
    <xf numFmtId="0" fontId="19" fillId="2" borderId="1" xfId="0" applyFont="1" applyFill="1" applyBorder="1" applyAlignment="1">
      <alignment horizontal="left"/>
    </xf>
    <xf numFmtId="0" fontId="0" fillId="2" borderId="1" xfId="0" applyFill="1" applyBorder="1" applyAlignment="1">
      <alignment horizontal="center"/>
    </xf>
    <xf numFmtId="0" fontId="19" fillId="2" borderId="1" xfId="0" applyFont="1" applyFill="1" applyBorder="1"/>
    <xf numFmtId="0" fontId="64" fillId="2" borderId="0" xfId="0" applyFont="1" applyFill="1" applyAlignment="1">
      <alignment vertical="center"/>
    </xf>
    <xf numFmtId="0" fontId="0" fillId="0" borderId="1" xfId="0" applyBorder="1" applyAlignment="1">
      <alignment vertical="center"/>
    </xf>
    <xf numFmtId="0" fontId="0" fillId="2" borderId="1" xfId="0" applyFill="1" applyBorder="1" applyAlignment="1">
      <alignment horizontal="left" vertical="center"/>
    </xf>
    <xf numFmtId="0" fontId="21" fillId="2" borderId="1" xfId="0" applyFont="1" applyFill="1" applyBorder="1" applyAlignment="1">
      <alignment horizontal="center" vertical="center"/>
    </xf>
    <xf numFmtId="0" fontId="21" fillId="2" borderId="0" xfId="0" applyFont="1" applyFill="1" applyBorder="1" applyAlignment="1">
      <alignment vertical="center"/>
    </xf>
    <xf numFmtId="0" fontId="65" fillId="3" borderId="19" xfId="0" applyFont="1" applyFill="1" applyBorder="1" applyAlignment="1">
      <alignment vertical="center"/>
    </xf>
    <xf numFmtId="6" fontId="65" fillId="3" borderId="0" xfId="0" applyNumberFormat="1" applyFont="1" applyFill="1" applyBorder="1" applyAlignment="1">
      <alignment horizontal="center" vertical="center"/>
    </xf>
    <xf numFmtId="0" fontId="19" fillId="0" borderId="0" xfId="0" applyFont="1" applyBorder="1" applyAlignment="1">
      <alignment horizontal="right"/>
    </xf>
    <xf numFmtId="0" fontId="20" fillId="0" borderId="0" xfId="0" applyFont="1" applyBorder="1" applyAlignment="1">
      <alignment horizontal="right" vertical="center"/>
    </xf>
    <xf numFmtId="0" fontId="19" fillId="0" borderId="0" xfId="0" applyFont="1" applyAlignment="1">
      <alignment horizontal="center" vertical="center"/>
    </xf>
    <xf numFmtId="0" fontId="19" fillId="3" borderId="0" xfId="0" applyFont="1" applyFill="1" applyBorder="1" applyAlignment="1">
      <alignment horizontal="center" vertical="center"/>
    </xf>
    <xf numFmtId="0" fontId="0" fillId="2" borderId="0" xfId="0" applyFill="1" applyAlignment="1">
      <alignment horizontal="left" vertical="center"/>
    </xf>
    <xf numFmtId="0" fontId="29" fillId="3" borderId="0"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0" xfId="0" applyFont="1" applyFill="1" applyBorder="1" applyAlignment="1">
      <alignment horizontal="center" vertical="center"/>
    </xf>
    <xf numFmtId="0" fontId="20"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21" fillId="2" borderId="0" xfId="0" applyFont="1" applyFill="1" applyAlignment="1">
      <alignment horizontal="center" vertical="center"/>
    </xf>
    <xf numFmtId="0" fontId="18" fillId="2" borderId="0" xfId="0" applyFont="1" applyFill="1" applyBorder="1" applyAlignment="1">
      <alignment horizontal="left" vertical="center"/>
    </xf>
    <xf numFmtId="0" fontId="28" fillId="2" borderId="0" xfId="0" applyFont="1" applyFill="1" applyAlignment="1">
      <alignment horizontal="center" vertical="center"/>
    </xf>
    <xf numFmtId="0" fontId="19" fillId="2" borderId="9" xfId="0" applyFont="1" applyFill="1" applyBorder="1" applyAlignment="1">
      <alignment vertical="center"/>
    </xf>
    <xf numFmtId="14" fontId="19" fillId="2" borderId="0" xfId="0" applyNumberFormat="1" applyFont="1" applyFill="1" applyAlignment="1">
      <alignment horizontal="center" vertical="center"/>
    </xf>
    <xf numFmtId="0" fontId="18" fillId="2" borderId="9" xfId="0" applyFont="1" applyFill="1" applyBorder="1" applyAlignment="1">
      <alignment horizontal="center" vertical="center"/>
    </xf>
    <xf numFmtId="0" fontId="18" fillId="3" borderId="9" xfId="0" applyFont="1" applyFill="1" applyBorder="1" applyAlignment="1">
      <alignment horizontal="left" vertical="center"/>
    </xf>
    <xf numFmtId="0" fontId="20" fillId="3" borderId="0" xfId="0" applyFont="1" applyFill="1" applyAlignment="1">
      <alignment vertical="center"/>
    </xf>
    <xf numFmtId="164" fontId="24" fillId="3" borderId="0" xfId="0" applyNumberFormat="1" applyFont="1" applyFill="1" applyAlignment="1">
      <alignment vertical="center"/>
    </xf>
    <xf numFmtId="0" fontId="19" fillId="3" borderId="0" xfId="0" applyFont="1" applyFill="1" applyBorder="1" applyAlignment="1">
      <alignment horizontal="center" vertical="center"/>
    </xf>
    <xf numFmtId="0" fontId="20"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0" xfId="0" applyFont="1" applyFill="1" applyBorder="1" applyAlignment="1">
      <alignment horizontal="left"/>
    </xf>
    <xf numFmtId="0" fontId="19" fillId="2" borderId="0" xfId="0" applyFont="1" applyFill="1" applyAlignment="1">
      <alignment horizontal="center" vertical="center"/>
    </xf>
    <xf numFmtId="0" fontId="19" fillId="3" borderId="0" xfId="0" applyFont="1" applyFill="1" applyAlignment="1">
      <alignment horizontal="center"/>
    </xf>
    <xf numFmtId="0" fontId="19" fillId="0" borderId="0" xfId="0" applyFont="1" applyBorder="1" applyAlignment="1">
      <alignment horizontal="center" vertical="center"/>
    </xf>
    <xf numFmtId="0" fontId="21" fillId="2" borderId="0" xfId="0" applyFont="1" applyFill="1" applyAlignment="1">
      <alignment horizontal="center" vertical="center"/>
    </xf>
    <xf numFmtId="0" fontId="24" fillId="2" borderId="0" xfId="0" applyFont="1" applyFill="1" applyBorder="1" applyAlignment="1">
      <alignment vertical="center" wrapText="1"/>
    </xf>
    <xf numFmtId="0" fontId="24" fillId="2" borderId="0" xfId="0" applyFont="1" applyFill="1" applyBorder="1" applyAlignment="1">
      <alignment vertical="center"/>
    </xf>
    <xf numFmtId="0" fontId="19" fillId="2" borderId="0" xfId="0" applyFont="1" applyFill="1" applyBorder="1" applyAlignment="1"/>
    <xf numFmtId="0" fontId="19" fillId="2" borderId="0" xfId="0" applyFont="1" applyFill="1" applyBorder="1" applyAlignment="1">
      <alignment horizontal="center"/>
    </xf>
    <xf numFmtId="14" fontId="19" fillId="2" borderId="0" xfId="0" applyNumberFormat="1" applyFont="1" applyFill="1" applyBorder="1" applyAlignment="1"/>
    <xf numFmtId="14" fontId="19" fillId="2" borderId="0" xfId="0" applyNumberFormat="1" applyFont="1" applyFill="1" applyBorder="1" applyAlignment="1">
      <alignment horizontal="center"/>
    </xf>
    <xf numFmtId="0" fontId="30" fillId="2" borderId="0" xfId="0" applyFont="1" applyFill="1" applyBorder="1" applyAlignment="1">
      <alignment vertical="center"/>
    </xf>
    <xf numFmtId="0" fontId="19" fillId="4" borderId="0" xfId="0" applyFont="1" applyFill="1" applyBorder="1" applyAlignment="1">
      <alignment vertical="center"/>
    </xf>
    <xf numFmtId="0" fontId="19" fillId="4" borderId="0" xfId="0" applyFont="1" applyFill="1" applyAlignment="1"/>
    <xf numFmtId="0" fontId="19" fillId="4" borderId="0" xfId="0" applyFont="1" applyFill="1" applyBorder="1" applyAlignment="1"/>
    <xf numFmtId="0" fontId="20" fillId="4" borderId="0" xfId="0" applyFont="1" applyFill="1" applyAlignment="1"/>
    <xf numFmtId="0" fontId="28" fillId="4" borderId="0" xfId="0" applyFont="1" applyFill="1" applyAlignment="1"/>
    <xf numFmtId="0" fontId="28" fillId="4" borderId="0" xfId="0" applyFont="1" applyFill="1" applyBorder="1" applyAlignment="1"/>
    <xf numFmtId="0" fontId="19" fillId="4" borderId="0" xfId="0" applyFont="1" applyFill="1" applyBorder="1" applyAlignment="1">
      <alignment horizontal="center"/>
    </xf>
    <xf numFmtId="14" fontId="19" fillId="4" borderId="0" xfId="0" applyNumberFormat="1" applyFont="1" applyFill="1" applyBorder="1" applyAlignment="1">
      <alignment horizontal="center"/>
    </xf>
    <xf numFmtId="0" fontId="19" fillId="4" borderId="56" xfId="0" applyFont="1" applyFill="1" applyBorder="1" applyAlignment="1"/>
    <xf numFmtId="0" fontId="19" fillId="4" borderId="56" xfId="0" applyFont="1" applyFill="1" applyBorder="1" applyAlignment="1">
      <alignment horizontal="center"/>
    </xf>
    <xf numFmtId="0" fontId="28" fillId="2" borderId="0" xfId="0" applyFont="1" applyFill="1" applyBorder="1" applyAlignment="1">
      <alignment horizontal="center" vertical="center"/>
    </xf>
    <xf numFmtId="14" fontId="19" fillId="4" borderId="56" xfId="0" applyNumberFormat="1" applyFont="1" applyFill="1" applyBorder="1" applyAlignment="1"/>
    <xf numFmtId="0" fontId="19" fillId="3" borderId="0" xfId="0" applyFont="1" applyFill="1" applyBorder="1" applyAlignment="1">
      <alignment vertical="center" wrapText="1"/>
    </xf>
    <xf numFmtId="0" fontId="0" fillId="2" borderId="0" xfId="0" applyFill="1" applyBorder="1" applyAlignment="1">
      <alignment horizontal="left" indent="1"/>
    </xf>
    <xf numFmtId="0" fontId="71" fillId="2" borderId="0" xfId="0" applyFont="1" applyFill="1" applyBorder="1" applyAlignment="1">
      <alignment horizontal="left" indent="1"/>
    </xf>
    <xf numFmtId="0" fontId="69" fillId="2" borderId="0" xfId="0" applyFont="1" applyFill="1" applyBorder="1" applyAlignment="1">
      <alignment horizontal="left" indent="1"/>
    </xf>
    <xf numFmtId="0" fontId="71" fillId="2" borderId="0" xfId="0" applyFont="1" applyFill="1" applyBorder="1" applyAlignment="1">
      <alignment horizontal="left" vertical="justify" indent="1"/>
    </xf>
    <xf numFmtId="0" fontId="69" fillId="2" borderId="0" xfId="0" applyFont="1" applyFill="1" applyBorder="1" applyAlignment="1">
      <alignment horizontal="left" vertical="center" indent="1"/>
    </xf>
    <xf numFmtId="0" fontId="70" fillId="2" borderId="0" xfId="0" applyFont="1" applyFill="1" applyBorder="1" applyAlignment="1">
      <alignment vertical="center"/>
    </xf>
    <xf numFmtId="0" fontId="73" fillId="2" borderId="0" xfId="0" applyFont="1" applyFill="1" applyBorder="1" applyAlignment="1">
      <alignment horizontal="justify" vertical="justify"/>
    </xf>
    <xf numFmtId="0" fontId="70" fillId="2" borderId="0" xfId="0" applyFont="1" applyFill="1" applyBorder="1" applyAlignment="1">
      <alignment vertical="center" wrapText="1"/>
    </xf>
    <xf numFmtId="0" fontId="71" fillId="2" borderId="0" xfId="0" applyFont="1" applyFill="1" applyBorder="1"/>
    <xf numFmtId="0" fontId="73" fillId="2" borderId="0" xfId="0" applyFont="1" applyFill="1" applyBorder="1" applyAlignment="1">
      <alignment horizontal="left" vertical="justify" indent="1"/>
    </xf>
    <xf numFmtId="0" fontId="70" fillId="2" borderId="0" xfId="0" applyFont="1" applyFill="1" applyBorder="1" applyAlignment="1">
      <alignment vertical="justify" wrapText="1"/>
    </xf>
    <xf numFmtId="0" fontId="0" fillId="2" borderId="0" xfId="0" applyFill="1" applyBorder="1" applyAlignment="1">
      <alignment horizontal="center"/>
    </xf>
    <xf numFmtId="0" fontId="69" fillId="2" borderId="0" xfId="0" applyFont="1" applyFill="1" applyBorder="1" applyAlignment="1">
      <alignment horizontal="right"/>
    </xf>
    <xf numFmtId="0" fontId="69" fillId="2" borderId="0" xfId="0" applyFont="1" applyFill="1" applyBorder="1"/>
    <xf numFmtId="0" fontId="69" fillId="2" borderId="0" xfId="0" applyFont="1" applyFill="1" applyBorder="1" applyAlignment="1">
      <alignment horizontal="justify" vertical="center"/>
    </xf>
    <xf numFmtId="0" fontId="20" fillId="2" borderId="0" xfId="0" applyFont="1" applyFill="1" applyBorder="1" applyAlignment="1">
      <alignment vertical="center" wrapText="1"/>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9" borderId="42" xfId="0" applyFill="1" applyBorder="1" applyAlignment="1">
      <alignment horizontal="center" vertical="center"/>
    </xf>
    <xf numFmtId="0" fontId="0" fillId="11" borderId="42" xfId="0" applyFill="1" applyBorder="1" applyAlignment="1">
      <alignment horizontal="center" vertical="center"/>
    </xf>
    <xf numFmtId="0" fontId="0" fillId="12" borderId="42" xfId="0" applyFill="1" applyBorder="1" applyAlignment="1">
      <alignment horizontal="center" vertical="center"/>
    </xf>
    <xf numFmtId="0" fontId="0" fillId="13" borderId="42" xfId="0" applyFill="1" applyBorder="1" applyAlignment="1">
      <alignment horizontal="center" vertical="center"/>
    </xf>
    <xf numFmtId="0" fontId="0" fillId="14" borderId="42" xfId="0" applyFill="1" applyBorder="1" applyAlignment="1">
      <alignment horizontal="center" vertic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5" borderId="42" xfId="0" applyFill="1" applyBorder="1" applyAlignment="1">
      <alignment horizontal="center" vertical="center"/>
    </xf>
    <xf numFmtId="0" fontId="0" fillId="15" borderId="0" xfId="0" applyFill="1"/>
    <xf numFmtId="2" fontId="0" fillId="15" borderId="0" xfId="0" applyNumberFormat="1" applyFill="1" applyAlignment="1">
      <alignment horizontal="right" vertical="center" indent="1"/>
    </xf>
    <xf numFmtId="0" fontId="0" fillId="15" borderId="0" xfId="0" applyFill="1" applyAlignment="1">
      <alignment horizontal="left" indent="1"/>
    </xf>
    <xf numFmtId="0" fontId="0" fillId="12" borderId="0" xfId="0" applyFill="1" applyAlignment="1">
      <alignment horizontal="center"/>
    </xf>
    <xf numFmtId="0" fontId="0" fillId="10" borderId="42" xfId="0" applyFill="1" applyBorder="1" applyAlignment="1">
      <alignment horizontal="center" vertical="center"/>
    </xf>
    <xf numFmtId="0" fontId="0" fillId="16" borderId="0" xfId="0" applyFill="1" applyBorder="1" applyAlignment="1">
      <alignment horizontal="center"/>
    </xf>
    <xf numFmtId="0" fontId="0" fillId="16" borderId="57" xfId="0" applyFill="1" applyBorder="1" applyAlignment="1" applyProtection="1">
      <alignment vertical="center"/>
      <protection locked="0"/>
    </xf>
    <xf numFmtId="2" fontId="0" fillId="16" borderId="0" xfId="0" applyNumberFormat="1" applyFill="1" applyAlignment="1">
      <alignment horizontal="right" vertical="center" indent="1"/>
    </xf>
    <xf numFmtId="0" fontId="0" fillId="16" borderId="0" xfId="0" applyFill="1" applyAlignment="1">
      <alignment horizontal="left" indent="1"/>
    </xf>
    <xf numFmtId="0" fontId="27" fillId="2" borderId="0" xfId="0" applyFont="1" applyFill="1" applyBorder="1" applyAlignment="1">
      <alignment horizontal="left" vertical="center"/>
    </xf>
    <xf numFmtId="0" fontId="70" fillId="2" borderId="0" xfId="0" applyFont="1" applyFill="1" applyBorder="1" applyAlignment="1">
      <alignment horizontal="justify" vertical="center" wrapText="1"/>
    </xf>
    <xf numFmtId="0" fontId="72" fillId="2" borderId="0" xfId="0" applyFont="1" applyFill="1" applyBorder="1" applyAlignment="1">
      <alignment horizontal="left" vertical="justify" wrapText="1" indent="1"/>
    </xf>
    <xf numFmtId="0" fontId="70" fillId="2" borderId="0" xfId="0" applyFont="1" applyFill="1" applyBorder="1" applyAlignment="1">
      <alignment horizontal="justify" vertical="justify"/>
    </xf>
    <xf numFmtId="0" fontId="70" fillId="2" borderId="0" xfId="0" applyFont="1" applyFill="1" applyBorder="1" applyAlignment="1">
      <alignment horizontal="justify" vertical="justify" wrapText="1"/>
    </xf>
    <xf numFmtId="0" fontId="69" fillId="2" borderId="0" xfId="0" applyFont="1" applyFill="1" applyBorder="1" applyAlignment="1">
      <alignment horizontal="left" vertical="justify" indent="1"/>
    </xf>
    <xf numFmtId="0" fontId="21" fillId="3" borderId="2" xfId="0" applyFont="1" applyFill="1" applyBorder="1" applyAlignment="1">
      <alignment horizontal="center" vertical="center"/>
    </xf>
    <xf numFmtId="0" fontId="0" fillId="11" borderId="42" xfId="0" applyFont="1" applyFill="1" applyBorder="1" applyAlignment="1" applyProtection="1">
      <alignment vertical="center"/>
      <protection locked="0"/>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18" borderId="0" xfId="0" applyFill="1" applyAlignment="1">
      <alignment horizontal="center"/>
    </xf>
    <xf numFmtId="0" fontId="0" fillId="18" borderId="42" xfId="0" applyFill="1" applyBorder="1" applyAlignment="1" applyProtection="1">
      <alignment vertical="center"/>
      <protection locked="0"/>
    </xf>
    <xf numFmtId="44" fontId="0" fillId="18" borderId="42" xfId="0" applyNumberFormat="1" applyFill="1" applyBorder="1" applyAlignment="1" applyProtection="1">
      <alignment horizontal="right" vertical="center" indent="1"/>
      <protection locked="0"/>
    </xf>
    <xf numFmtId="49" fontId="28" fillId="18" borderId="42" xfId="0" applyNumberFormat="1" applyFont="1" applyFill="1" applyBorder="1" applyAlignment="1" applyProtection="1">
      <alignment horizontal="left" vertical="center" indent="1"/>
      <protection locked="0"/>
    </xf>
    <xf numFmtId="0" fontId="0" fillId="19" borderId="0" xfId="0" applyFill="1" applyBorder="1" applyAlignment="1">
      <alignment horizontal="center"/>
    </xf>
    <xf numFmtId="0" fontId="0" fillId="19" borderId="57" xfId="0" applyFill="1" applyBorder="1" applyAlignment="1" applyProtection="1">
      <alignment vertical="center"/>
      <protection locked="0"/>
    </xf>
    <xf numFmtId="2" fontId="0" fillId="19" borderId="0" xfId="0" applyNumberFormat="1" applyFill="1" applyAlignment="1">
      <alignment horizontal="right" vertical="center" indent="1"/>
    </xf>
    <xf numFmtId="0" fontId="0" fillId="19" borderId="0" xfId="0" applyFill="1" applyAlignment="1">
      <alignment horizontal="left" indent="1"/>
    </xf>
    <xf numFmtId="0" fontId="0" fillId="2" borderId="0" xfId="0" applyFill="1" applyAlignment="1">
      <alignment horizontal="center"/>
    </xf>
    <xf numFmtId="0" fontId="0" fillId="3" borderId="0" xfId="0" applyFill="1" applyBorder="1" applyAlignment="1">
      <alignment horizontal="center"/>
    </xf>
    <xf numFmtId="0" fontId="0" fillId="3" borderId="0" xfId="0" applyFill="1" applyBorder="1"/>
    <xf numFmtId="14" fontId="61" fillId="3" borderId="19" xfId="0" applyNumberFormat="1" applyFont="1" applyFill="1" applyBorder="1" applyAlignment="1">
      <alignment horizontal="center" vertical="center"/>
    </xf>
    <xf numFmtId="0" fontId="21" fillId="3" borderId="0" xfId="0" applyFont="1" applyFill="1" applyBorder="1" applyAlignment="1">
      <alignment horizontal="center" vertical="center"/>
    </xf>
    <xf numFmtId="0" fontId="29" fillId="2" borderId="0" xfId="0" applyFont="1" applyFill="1" applyBorder="1" applyAlignment="1">
      <alignment horizontal="center" vertical="center"/>
    </xf>
    <xf numFmtId="0" fontId="28" fillId="2" borderId="0" xfId="0" applyFont="1" applyFill="1" applyBorder="1" applyAlignment="1">
      <alignment horizontal="right" vertical="center"/>
    </xf>
    <xf numFmtId="0" fontId="29" fillId="3" borderId="0" xfId="0" applyFont="1" applyFill="1" applyAlignment="1">
      <alignment horizontal="center" vertical="center"/>
    </xf>
    <xf numFmtId="0" fontId="19" fillId="2" borderId="0" xfId="0" applyFont="1" applyFill="1" applyBorder="1" applyAlignment="1">
      <alignment horizontal="left"/>
    </xf>
    <xf numFmtId="0" fontId="21" fillId="3" borderId="0" xfId="0" applyFont="1" applyFill="1" applyAlignment="1">
      <alignment horizontal="center" vertical="center"/>
    </xf>
    <xf numFmtId="0" fontId="20" fillId="2" borderId="0" xfId="0" applyFont="1" applyFill="1" applyAlignment="1">
      <alignment horizontal="center" vertical="center"/>
    </xf>
    <xf numFmtId="0" fontId="74" fillId="3" borderId="0" xfId="0" applyFont="1" applyFill="1" applyAlignment="1">
      <alignment horizontal="center" vertical="center"/>
    </xf>
    <xf numFmtId="0" fontId="0" fillId="2" borderId="0" xfId="0" applyFill="1" applyBorder="1" applyAlignment="1">
      <alignment horizontal="left" vertical="center"/>
    </xf>
    <xf numFmtId="0" fontId="29" fillId="3" borderId="0" xfId="0" applyFont="1" applyFill="1" applyBorder="1" applyAlignment="1">
      <alignment horizontal="center" vertical="center"/>
    </xf>
    <xf numFmtId="0" fontId="61" fillId="3" borderId="0" xfId="0" applyFont="1" applyFill="1" applyBorder="1" applyAlignment="1">
      <alignment horizontal="center" vertical="center"/>
    </xf>
    <xf numFmtId="0" fontId="27" fillId="2" borderId="0" xfId="0" applyFont="1" applyFill="1" applyAlignment="1">
      <alignment horizontal="left" vertical="center"/>
    </xf>
    <xf numFmtId="0" fontId="0" fillId="2" borderId="0" xfId="0" applyFill="1" applyAlignment="1">
      <alignment horizontal="left" vertical="center"/>
    </xf>
    <xf numFmtId="6" fontId="22" fillId="3" borderId="1" xfId="0" applyNumberFormat="1" applyFont="1" applyFill="1" applyBorder="1" applyAlignment="1">
      <alignment horizontal="center" vertical="center"/>
    </xf>
    <xf numFmtId="0" fontId="19" fillId="2" borderId="0" xfId="0" applyFont="1" applyFill="1" applyBorder="1" applyAlignment="1">
      <alignment horizontal="center" vertical="center"/>
    </xf>
    <xf numFmtId="0" fontId="19" fillId="2" borderId="1" xfId="0" applyFont="1" applyFill="1" applyBorder="1" applyAlignment="1">
      <alignment horizontal="center" vertical="center"/>
    </xf>
    <xf numFmtId="0" fontId="27" fillId="2" borderId="1" xfId="0" applyFont="1" applyFill="1" applyBorder="1" applyAlignment="1">
      <alignment horizontal="center" vertical="center"/>
    </xf>
    <xf numFmtId="0" fontId="65" fillId="3" borderId="0" xfId="0" applyFont="1" applyFill="1" applyBorder="1" applyAlignment="1">
      <alignment horizontal="center" vertical="center"/>
    </xf>
    <xf numFmtId="0" fontId="27" fillId="2" borderId="28" xfId="0" applyFont="1" applyFill="1" applyBorder="1" applyAlignment="1">
      <alignment horizontal="center" vertical="center" wrapText="1"/>
    </xf>
    <xf numFmtId="0" fontId="19" fillId="0" borderId="0" xfId="0" applyFont="1" applyBorder="1" applyAlignment="1">
      <alignment horizontal="center" vertical="center" wrapText="1"/>
    </xf>
    <xf numFmtId="0" fontId="22" fillId="2" borderId="3" xfId="0" applyFont="1" applyFill="1" applyBorder="1" applyAlignment="1">
      <alignment horizontal="center"/>
    </xf>
    <xf numFmtId="0" fontId="20" fillId="2" borderId="0" xfId="0" applyFont="1" applyFill="1" applyBorder="1" applyAlignment="1">
      <alignment horizontal="center" vertical="center"/>
    </xf>
    <xf numFmtId="0" fontId="21" fillId="3" borderId="0" xfId="0" applyFont="1" applyFill="1" applyBorder="1" applyAlignment="1">
      <alignment horizontal="center" vertical="center"/>
    </xf>
    <xf numFmtId="0" fontId="22" fillId="3" borderId="0" xfId="0" applyFont="1" applyFill="1" applyBorder="1" applyAlignment="1">
      <alignment horizontal="center"/>
    </xf>
    <xf numFmtId="0" fontId="19" fillId="2" borderId="3" xfId="0" applyFont="1" applyFill="1" applyBorder="1" applyAlignment="1">
      <alignment horizontal="center" vertical="center"/>
    </xf>
    <xf numFmtId="0" fontId="29" fillId="2" borderId="0" xfId="0" applyFont="1" applyFill="1" applyBorder="1" applyAlignment="1">
      <alignment horizontal="center" vertical="center"/>
    </xf>
    <xf numFmtId="0" fontId="21" fillId="3" borderId="0" xfId="0" applyFont="1" applyFill="1" applyBorder="1" applyAlignment="1">
      <alignment horizontal="center"/>
    </xf>
    <xf numFmtId="0" fontId="60" fillId="0" borderId="0" xfId="0" applyFont="1" applyAlignment="1">
      <alignment horizontal="center" vertical="center"/>
    </xf>
    <xf numFmtId="0" fontId="0" fillId="3" borderId="0" xfId="0" applyFill="1" applyAlignment="1">
      <alignment horizontal="center" vertical="center"/>
    </xf>
    <xf numFmtId="14" fontId="19" fillId="3" borderId="0" xfId="0" applyNumberFormat="1" applyFont="1" applyFill="1" applyAlignment="1">
      <alignment horizontal="center" vertical="center"/>
    </xf>
    <xf numFmtId="0" fontId="29" fillId="3" borderId="2" xfId="0" applyFont="1" applyFill="1" applyBorder="1" applyAlignment="1">
      <alignment horizontal="center" vertical="center"/>
    </xf>
    <xf numFmtId="0" fontId="29" fillId="3" borderId="19" xfId="0" applyFont="1" applyFill="1" applyBorder="1" applyAlignment="1">
      <alignment horizontal="center" vertical="center"/>
    </xf>
    <xf numFmtId="0" fontId="21" fillId="3" borderId="2" xfId="0" applyFont="1" applyFill="1" applyBorder="1" applyAlignment="1">
      <alignment horizontal="center" vertical="center"/>
    </xf>
    <xf numFmtId="0" fontId="22" fillId="3" borderId="0" xfId="0" applyFont="1" applyFill="1" applyAlignment="1">
      <alignment horizontal="center" vertical="center"/>
    </xf>
    <xf numFmtId="0" fontId="22" fillId="3" borderId="19" xfId="0" applyFont="1" applyFill="1" applyBorder="1" applyAlignment="1">
      <alignment horizontal="center" vertical="center"/>
    </xf>
    <xf numFmtId="0" fontId="20" fillId="2" borderId="0" xfId="0" applyFont="1" applyFill="1" applyAlignment="1">
      <alignment horizontal="left" vertical="center"/>
    </xf>
    <xf numFmtId="0" fontId="27" fillId="3" borderId="0" xfId="0" applyFont="1" applyFill="1" applyBorder="1" applyAlignment="1">
      <alignment horizontal="center" vertical="center"/>
    </xf>
    <xf numFmtId="0" fontId="20" fillId="0" borderId="0" xfId="0" applyFont="1" applyBorder="1" applyAlignment="1">
      <alignment horizontal="center" vertical="center"/>
    </xf>
    <xf numFmtId="0" fontId="19" fillId="0" borderId="0" xfId="0" applyFont="1" applyAlignment="1">
      <alignment horizontal="center" vertical="center"/>
    </xf>
    <xf numFmtId="164" fontId="19" fillId="3" borderId="0" xfId="0" applyNumberFormat="1" applyFont="1" applyFill="1" applyAlignment="1">
      <alignment horizontal="center" vertical="center"/>
    </xf>
    <xf numFmtId="0" fontId="8" fillId="3" borderId="0" xfId="1" applyFill="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Alignment="1">
      <alignment horizontal="left" vertical="center"/>
    </xf>
    <xf numFmtId="164" fontId="28" fillId="3" borderId="0" xfId="0" applyNumberFormat="1" applyFont="1" applyFill="1" applyAlignment="1">
      <alignment horizontal="center" vertical="center"/>
    </xf>
    <xf numFmtId="14" fontId="19" fillId="3" borderId="0" xfId="0" applyNumberFormat="1" applyFont="1" applyFill="1" applyBorder="1" applyAlignment="1">
      <alignment horizontal="center" vertical="center"/>
    </xf>
    <xf numFmtId="14" fontId="19" fillId="3" borderId="19" xfId="0" applyNumberFormat="1" applyFont="1" applyFill="1" applyBorder="1" applyAlignment="1">
      <alignment horizontal="center" vertical="center"/>
    </xf>
    <xf numFmtId="0" fontId="62" fillId="2" borderId="0" xfId="0" applyFont="1" applyFill="1" applyBorder="1" applyAlignment="1">
      <alignment horizontal="center" vertical="center"/>
    </xf>
    <xf numFmtId="0" fontId="0" fillId="0" borderId="0" xfId="0" applyAlignment="1">
      <alignment horizontal="center" vertical="center"/>
    </xf>
    <xf numFmtId="0" fontId="21" fillId="0" borderId="0" xfId="0" applyFont="1" applyAlignment="1">
      <alignment horizontal="center" vertical="center"/>
    </xf>
    <xf numFmtId="8" fontId="23" fillId="0" borderId="0" xfId="0" applyNumberFormat="1" applyFont="1" applyAlignment="1">
      <alignment horizontal="center" vertical="center" wrapText="1"/>
    </xf>
    <xf numFmtId="0" fontId="19" fillId="3" borderId="0" xfId="0" applyFont="1" applyFill="1" applyAlignment="1">
      <alignment horizontal="center" vertical="center"/>
    </xf>
    <xf numFmtId="0" fontId="19" fillId="2" borderId="0" xfId="0" applyFont="1" applyFill="1" applyBorder="1" applyAlignment="1">
      <alignment horizontal="left" vertical="center"/>
    </xf>
    <xf numFmtId="0" fontId="61" fillId="2" borderId="0" xfId="0" applyFont="1" applyFill="1" applyBorder="1" applyAlignment="1">
      <alignment horizontal="center" vertical="center" wrapText="1"/>
    </xf>
    <xf numFmtId="166" fontId="19" fillId="3" borderId="0" xfId="0" applyNumberFormat="1" applyFont="1" applyFill="1" applyBorder="1" applyAlignment="1">
      <alignment horizontal="center" vertical="center"/>
    </xf>
    <xf numFmtId="165" fontId="19" fillId="3" borderId="0" xfId="0" applyNumberFormat="1" applyFont="1" applyFill="1" applyAlignment="1">
      <alignment horizontal="center" vertical="center"/>
    </xf>
    <xf numFmtId="0" fontId="19" fillId="2" borderId="0" xfId="0" applyFont="1" applyFill="1" applyAlignment="1">
      <alignment horizontal="center" vertical="center"/>
    </xf>
    <xf numFmtId="6" fontId="22" fillId="3" borderId="0" xfId="0" applyNumberFormat="1" applyFont="1" applyFill="1" applyBorder="1" applyAlignment="1">
      <alignment horizontal="center" vertical="center"/>
    </xf>
    <xf numFmtId="0" fontId="27" fillId="3" borderId="2" xfId="0" applyFont="1" applyFill="1" applyBorder="1" applyAlignment="1">
      <alignment horizontal="center" vertical="center"/>
    </xf>
    <xf numFmtId="0" fontId="61" fillId="0" borderId="0" xfId="0" applyFont="1" applyBorder="1" applyAlignment="1">
      <alignment horizontal="center"/>
    </xf>
    <xf numFmtId="0" fontId="65" fillId="2" borderId="0" xfId="0" applyFont="1" applyFill="1" applyBorder="1" applyAlignment="1">
      <alignment horizontal="center"/>
    </xf>
    <xf numFmtId="0" fontId="19" fillId="4" borderId="0" xfId="0" applyFont="1" applyFill="1" applyAlignment="1">
      <alignment horizontal="left" vertical="center"/>
    </xf>
    <xf numFmtId="0" fontId="28" fillId="0" borderId="10" xfId="0" applyFont="1" applyBorder="1" applyAlignment="1">
      <alignment vertical="center"/>
    </xf>
    <xf numFmtId="0" fontId="28" fillId="0" borderId="37" xfId="0" applyFont="1" applyBorder="1" applyAlignment="1">
      <alignment vertical="center"/>
    </xf>
    <xf numFmtId="0" fontId="28" fillId="0" borderId="10" xfId="0" applyFont="1" applyBorder="1" applyAlignment="1">
      <alignment horizontal="center" vertical="center"/>
    </xf>
    <xf numFmtId="0" fontId="28" fillId="0" borderId="37" xfId="0" applyFont="1" applyBorder="1" applyAlignment="1">
      <alignment horizontal="center" vertical="center"/>
    </xf>
    <xf numFmtId="0" fontId="21" fillId="3" borderId="19" xfId="0" applyFont="1" applyFill="1" applyBorder="1" applyAlignment="1">
      <alignment horizontal="center" vertical="center"/>
    </xf>
    <xf numFmtId="0" fontId="66" fillId="3" borderId="0" xfId="0" applyFont="1" applyFill="1" applyAlignment="1">
      <alignment horizontal="center" vertical="center"/>
    </xf>
    <xf numFmtId="0" fontId="19" fillId="4" borderId="26" xfId="0" applyFont="1" applyFill="1" applyBorder="1" applyAlignment="1">
      <alignment horizontal="center" vertical="center"/>
    </xf>
    <xf numFmtId="0" fontId="19" fillId="4" borderId="27" xfId="0" applyFont="1" applyFill="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28" fillId="0" borderId="13" xfId="0" applyFont="1" applyBorder="1" applyAlignment="1">
      <alignment horizontal="center" vertical="center"/>
    </xf>
    <xf numFmtId="0" fontId="20" fillId="3" borderId="0" xfId="0" applyFont="1" applyFill="1" applyBorder="1" applyAlignment="1">
      <alignment horizontal="center" vertical="center"/>
    </xf>
    <xf numFmtId="0" fontId="20" fillId="0" borderId="9" xfId="0" applyFont="1" applyBorder="1" applyAlignment="1">
      <alignment horizontal="center"/>
    </xf>
    <xf numFmtId="0" fontId="19" fillId="0" borderId="0" xfId="0" applyFont="1" applyBorder="1" applyAlignment="1">
      <alignment horizontal="center" vertical="center"/>
    </xf>
    <xf numFmtId="0" fontId="19" fillId="0" borderId="0" xfId="0" applyFont="1" applyAlignment="1">
      <alignment horizontal="left"/>
    </xf>
    <xf numFmtId="0" fontId="19" fillId="0" borderId="0" xfId="0" applyFont="1" applyAlignment="1">
      <alignment horizontal="center"/>
    </xf>
    <xf numFmtId="14" fontId="19" fillId="3" borderId="0" xfId="0" applyNumberFormat="1" applyFont="1" applyFill="1" applyAlignment="1">
      <alignment horizontal="center"/>
    </xf>
    <xf numFmtId="0" fontId="19" fillId="3" borderId="0" xfId="0" applyFont="1" applyFill="1" applyAlignment="1">
      <alignment horizontal="center"/>
    </xf>
    <xf numFmtId="0" fontId="19" fillId="2" borderId="0" xfId="0" applyFont="1" applyFill="1" applyBorder="1" applyAlignment="1">
      <alignment horizontal="center" vertical="top" wrapText="1"/>
    </xf>
    <xf numFmtId="6" fontId="28" fillId="3" borderId="0" xfId="0" applyNumberFormat="1" applyFont="1" applyFill="1" applyBorder="1" applyAlignment="1">
      <alignment horizontal="center" vertical="center"/>
    </xf>
    <xf numFmtId="0" fontId="28" fillId="3" borderId="0" xfId="0" applyFont="1" applyFill="1" applyBorder="1" applyAlignment="1">
      <alignment horizontal="center" vertical="center"/>
    </xf>
    <xf numFmtId="0" fontId="61" fillId="0" borderId="1" xfId="0" applyFont="1" applyBorder="1" applyAlignment="1">
      <alignment horizontal="center"/>
    </xf>
    <xf numFmtId="0" fontId="28" fillId="2" borderId="0" xfId="0" applyFont="1" applyFill="1" applyBorder="1" applyAlignment="1">
      <alignment horizontal="left" vertical="top" wrapText="1"/>
    </xf>
    <xf numFmtId="0" fontId="28" fillId="2" borderId="0" xfId="0" applyFont="1" applyFill="1" applyBorder="1" applyAlignment="1">
      <alignment horizontal="left" vertical="center" wrapText="1"/>
    </xf>
    <xf numFmtId="0" fontId="24" fillId="2" borderId="0" xfId="0" applyFont="1" applyFill="1" applyBorder="1" applyAlignment="1">
      <alignment horizontal="center" vertical="center" wrapText="1"/>
    </xf>
    <xf numFmtId="0" fontId="24" fillId="2" borderId="0" xfId="0" applyFont="1" applyFill="1" applyBorder="1" applyAlignment="1">
      <alignment horizontal="center" vertical="center"/>
    </xf>
    <xf numFmtId="0" fontId="21" fillId="2" borderId="0" xfId="0" applyFont="1" applyFill="1" applyAlignment="1">
      <alignment horizontal="center" vertical="center"/>
    </xf>
    <xf numFmtId="0" fontId="0" fillId="0" borderId="0" xfId="0" applyAlignment="1" applyProtection="1">
      <alignment horizontal="center"/>
      <protection locked="0"/>
    </xf>
    <xf numFmtId="0" fontId="19" fillId="3" borderId="0" xfId="0" applyFont="1" applyFill="1" applyBorder="1" applyAlignment="1">
      <alignment horizontal="center" vertical="center" wrapText="1"/>
    </xf>
    <xf numFmtId="0" fontId="0" fillId="3" borderId="0" xfId="0" applyFill="1" applyBorder="1" applyAlignment="1">
      <alignment horizontal="center" vertical="center"/>
    </xf>
    <xf numFmtId="0" fontId="70" fillId="2" borderId="0" xfId="0" applyFont="1" applyFill="1" applyBorder="1" applyAlignment="1">
      <alignment horizontal="justify" vertical="center" wrapText="1"/>
    </xf>
    <xf numFmtId="0" fontId="70" fillId="2" borderId="0" xfId="0" applyFont="1" applyFill="1" applyBorder="1" applyAlignment="1">
      <alignment horizontal="justify" wrapText="1"/>
    </xf>
    <xf numFmtId="0" fontId="71" fillId="2" borderId="0" xfId="0" applyFont="1" applyFill="1" applyBorder="1" applyAlignment="1">
      <alignment horizontal="justify" vertical="center" wrapText="1"/>
    </xf>
    <xf numFmtId="0" fontId="70" fillId="2" borderId="0" xfId="0" applyFont="1" applyFill="1" applyBorder="1" applyAlignment="1">
      <alignment horizontal="justify" vertical="justify" wrapText="1"/>
    </xf>
    <xf numFmtId="0" fontId="70" fillId="2" borderId="0" xfId="0" applyFont="1" applyFill="1" applyBorder="1" applyAlignment="1">
      <alignment horizontal="left" vertical="center" wrapText="1"/>
    </xf>
    <xf numFmtId="0" fontId="70" fillId="2" borderId="0" xfId="0" applyFont="1" applyFill="1" applyBorder="1" applyAlignment="1">
      <alignment horizontal="justify" vertical="center"/>
    </xf>
    <xf numFmtId="0" fontId="69" fillId="2" borderId="0" xfId="0" applyFont="1" applyFill="1" applyBorder="1" applyAlignment="1">
      <alignment horizontal="left" vertical="justify" indent="1"/>
    </xf>
    <xf numFmtId="0" fontId="72" fillId="2" borderId="0" xfId="0" applyFont="1" applyFill="1" applyBorder="1" applyAlignment="1">
      <alignment horizontal="left" vertical="justify" wrapText="1" indent="1"/>
    </xf>
    <xf numFmtId="0" fontId="70" fillId="2" borderId="0" xfId="0" applyFont="1" applyFill="1" applyBorder="1" applyAlignment="1">
      <alignment horizontal="left" vertical="justify"/>
    </xf>
    <xf numFmtId="49" fontId="0" fillId="0" borderId="0" xfId="0" applyNumberFormat="1" applyBorder="1" applyAlignment="1" applyProtection="1">
      <alignment horizontal="left" vertical="center" wrapText="1"/>
      <protection locked="0"/>
    </xf>
    <xf numFmtId="0" fontId="0" fillId="3" borderId="0" xfId="0" applyFont="1" applyFill="1" applyBorder="1" applyAlignment="1" applyProtection="1">
      <alignment horizontal="center" wrapText="1"/>
      <protection locked="0"/>
    </xf>
    <xf numFmtId="0" fontId="0" fillId="3" borderId="32" xfId="0" applyFont="1" applyFill="1" applyBorder="1" applyAlignment="1" applyProtection="1">
      <alignment horizontal="center" wrapText="1"/>
      <protection locked="0"/>
    </xf>
    <xf numFmtId="0" fontId="0" fillId="3" borderId="0" xfId="0" applyFont="1" applyFill="1" applyBorder="1" applyAlignment="1" applyProtection="1">
      <alignment horizontal="center"/>
      <protection locked="0"/>
    </xf>
    <xf numFmtId="0" fontId="0" fillId="3" borderId="32"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32" xfId="0" applyNumberFormat="1" applyFill="1" applyBorder="1" applyAlignment="1" applyProtection="1">
      <alignment horizontal="center"/>
      <protection locked="0"/>
    </xf>
    <xf numFmtId="0" fontId="20" fillId="3" borderId="13" xfId="0" applyFont="1" applyFill="1" applyBorder="1" applyAlignment="1" applyProtection="1">
      <alignment horizontal="center" vertical="center" wrapText="1"/>
      <protection locked="0"/>
    </xf>
    <xf numFmtId="0" fontId="20" fillId="3" borderId="22" xfId="0" applyFont="1" applyFill="1" applyBorder="1" applyAlignment="1" applyProtection="1">
      <alignment horizontal="center" vertical="center" wrapText="1"/>
      <protection locked="0"/>
    </xf>
    <xf numFmtId="9" fontId="7" fillId="3" borderId="12" xfId="7" applyFont="1" applyFill="1" applyBorder="1" applyAlignment="1" applyProtection="1">
      <alignment horizontal="center" vertical="center" wrapText="1"/>
      <protection locked="0"/>
    </xf>
    <xf numFmtId="9" fontId="7" fillId="3" borderId="13" xfId="7" applyFont="1" applyFill="1" applyBorder="1" applyAlignment="1" applyProtection="1">
      <alignment horizontal="center" vertical="center" wrapText="1"/>
      <protection locked="0"/>
    </xf>
    <xf numFmtId="9" fontId="7" fillId="3" borderId="2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 fontId="0" fillId="3" borderId="20" xfId="0" applyNumberFormat="1" applyFill="1" applyBorder="1" applyAlignment="1" applyProtection="1">
      <alignment horizontal="center" vertical="center" wrapText="1"/>
    </xf>
    <xf numFmtId="4" fontId="0" fillId="3" borderId="24" xfId="0" applyNumberFormat="1" applyFill="1" applyBorder="1" applyAlignment="1" applyProtection="1">
      <alignment horizontal="center" vertical="center" wrapText="1"/>
    </xf>
    <xf numFmtId="0" fontId="0" fillId="3" borderId="13"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49" fontId="0" fillId="3" borderId="14" xfId="0" applyNumberFormat="1" applyFont="1" applyFill="1" applyBorder="1" applyAlignment="1" applyProtection="1">
      <alignment horizontal="center" vertical="center" wrapText="1"/>
      <protection locked="0"/>
    </xf>
    <xf numFmtId="49" fontId="0" fillId="3" borderId="18" xfId="0" applyNumberFormat="1" applyFont="1" applyFill="1" applyBorder="1" applyAlignment="1" applyProtection="1">
      <alignment horizontal="center" vertical="center" wrapText="1"/>
      <protection locked="0"/>
    </xf>
    <xf numFmtId="49" fontId="0" fillId="3" borderId="21" xfId="0" applyNumberFormat="1" applyFont="1" applyFill="1" applyBorder="1" applyAlignment="1" applyProtection="1">
      <alignment horizontal="center" vertical="center" wrapText="1"/>
      <protection locked="0"/>
    </xf>
    <xf numFmtId="0" fontId="35" fillId="3" borderId="0" xfId="0" applyFont="1" applyFill="1" applyBorder="1" applyAlignment="1" applyProtection="1">
      <alignment horizontal="center"/>
      <protection locked="0"/>
    </xf>
    <xf numFmtId="0" fontId="35" fillId="3" borderId="19" xfId="0" applyFont="1" applyFill="1" applyBorder="1" applyAlignment="1" applyProtection="1">
      <alignment horizontal="center"/>
      <protection locked="0"/>
    </xf>
    <xf numFmtId="49" fontId="0" fillId="0" borderId="14" xfId="0" applyNumberFormat="1" applyFont="1" applyBorder="1" applyAlignment="1" applyProtection="1">
      <alignment horizontal="center" vertical="center" wrapText="1"/>
      <protection locked="0"/>
    </xf>
    <xf numFmtId="49" fontId="0" fillId="0" borderId="18" xfId="0" applyNumberFormat="1" applyFont="1" applyBorder="1" applyAlignment="1" applyProtection="1">
      <alignment horizontal="center" vertical="center" wrapText="1"/>
      <protection locked="0"/>
    </xf>
    <xf numFmtId="49" fontId="0" fillId="0" borderId="21" xfId="0" applyNumberFormat="1"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2" fontId="0" fillId="0" borderId="12" xfId="0" applyNumberFormat="1" applyBorder="1" applyAlignment="1" applyProtection="1">
      <alignment horizontal="center" vertical="center" wrapText="1"/>
      <protection locked="0"/>
    </xf>
    <xf numFmtId="2" fontId="0" fillId="0" borderId="13" xfId="0" applyNumberFormat="1" applyBorder="1" applyAlignment="1" applyProtection="1">
      <alignment horizontal="center" vertical="center" wrapText="1"/>
      <protection locked="0"/>
    </xf>
    <xf numFmtId="2" fontId="0" fillId="0" borderId="22"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4" fontId="0" fillId="0" borderId="20" xfId="0" applyNumberFormat="1" applyBorder="1" applyAlignment="1" applyProtection="1">
      <alignment horizontal="center" vertical="center" wrapText="1"/>
    </xf>
    <xf numFmtId="4" fontId="0" fillId="0" borderId="24" xfId="0" applyNumberFormat="1" applyBorder="1" applyAlignment="1" applyProtection="1">
      <alignment horizontal="center" vertical="center" wrapText="1"/>
    </xf>
    <xf numFmtId="2" fontId="0" fillId="3" borderId="12" xfId="0" applyNumberFormat="1" applyFill="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12" xfId="0" applyNumberFormat="1" applyFill="1" applyBorder="1" applyAlignment="1" applyProtection="1">
      <alignment horizontal="center" vertical="center" wrapText="1"/>
      <protection locked="0"/>
    </xf>
    <xf numFmtId="167" fontId="0" fillId="3" borderId="13" xfId="0" applyNumberFormat="1" applyFill="1" applyBorder="1" applyAlignment="1" applyProtection="1">
      <alignment horizontal="center" vertical="center" wrapText="1"/>
      <protection locked="0"/>
    </xf>
    <xf numFmtId="167" fontId="0" fillId="3" borderId="22" xfId="0" applyNumberFormat="1" applyFill="1" applyBorder="1" applyAlignment="1" applyProtection="1">
      <alignment horizontal="center" vertical="center" wrapText="1"/>
      <protection locked="0"/>
    </xf>
    <xf numFmtId="0" fontId="63" fillId="8" borderId="0" xfId="0"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45" fillId="0" borderId="0" xfId="0" applyFont="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35" fillId="6" borderId="0" xfId="0" applyNumberFormat="1" applyFont="1" applyFill="1" applyBorder="1" applyAlignment="1" applyProtection="1">
      <alignment horizontal="left" vertical="center"/>
      <protection locked="0"/>
    </xf>
    <xf numFmtId="0" fontId="35" fillId="6" borderId="1" xfId="0" applyNumberFormat="1" applyFont="1" applyFill="1" applyBorder="1" applyAlignment="1" applyProtection="1">
      <alignment horizontal="left" vertical="center"/>
      <protection locked="0"/>
    </xf>
    <xf numFmtId="14" fontId="35" fillId="6" borderId="0" xfId="0" applyNumberFormat="1" applyFont="1" applyFill="1" applyBorder="1" applyAlignment="1" applyProtection="1">
      <alignment horizontal="left" vertical="center"/>
      <protection locked="0"/>
    </xf>
    <xf numFmtId="14" fontId="35" fillId="6" borderId="1" xfId="0" applyNumberFormat="1" applyFont="1" applyFill="1" applyBorder="1" applyAlignment="1" applyProtection="1">
      <alignment horizontal="left" vertical="center"/>
      <protection locked="0"/>
    </xf>
    <xf numFmtId="49" fontId="0" fillId="3" borderId="10" xfId="0" applyNumberFormat="1" applyFont="1" applyFill="1" applyBorder="1" applyAlignment="1" applyProtection="1">
      <alignment horizontal="center" vertical="center" wrapText="1"/>
      <protection locked="0"/>
    </xf>
    <xf numFmtId="49" fontId="0" fillId="3" borderId="13" xfId="0" applyNumberFormat="1" applyFont="1" applyFill="1" applyBorder="1" applyAlignment="1" applyProtection="1">
      <alignment horizontal="center" vertical="center" wrapText="1"/>
      <protection locked="0"/>
    </xf>
    <xf numFmtId="49" fontId="0" fillId="3" borderId="37" xfId="0" applyNumberFormat="1" applyFont="1" applyFill="1" applyBorder="1" applyAlignment="1" applyProtection="1">
      <alignment horizontal="center" vertical="center" wrapText="1"/>
      <protection locked="0"/>
    </xf>
    <xf numFmtId="4" fontId="0" fillId="0" borderId="10" xfId="0" applyNumberFormat="1" applyBorder="1" applyAlignment="1" applyProtection="1">
      <alignment horizontal="center" vertical="center" wrapText="1"/>
    </xf>
    <xf numFmtId="4" fontId="0" fillId="0" borderId="13" xfId="0" applyNumberFormat="1" applyBorder="1" applyAlignment="1" applyProtection="1">
      <alignment horizontal="center" vertical="center" wrapText="1"/>
    </xf>
    <xf numFmtId="4" fontId="0" fillId="0" borderId="37" xfId="0" applyNumberFormat="1" applyBorder="1" applyAlignment="1" applyProtection="1">
      <alignment horizontal="center" vertical="center" wrapText="1"/>
    </xf>
    <xf numFmtId="2" fontId="0" fillId="3" borderId="10" xfId="0" applyNumberFormat="1" applyFill="1" applyBorder="1" applyAlignment="1" applyProtection="1">
      <alignment horizontal="center" vertical="center" wrapText="1"/>
      <protection locked="0"/>
    </xf>
    <xf numFmtId="2" fontId="0" fillId="3" borderId="37" xfId="0" applyNumberFormat="1" applyFill="1" applyBorder="1" applyAlignment="1" applyProtection="1">
      <alignment horizontal="center" vertical="center" wrapText="1"/>
      <protection locked="0"/>
    </xf>
    <xf numFmtId="167" fontId="0" fillId="3" borderId="10" xfId="0" applyNumberFormat="1" applyFill="1" applyBorder="1" applyAlignment="1" applyProtection="1">
      <alignment horizontal="center" vertical="center" wrapText="1"/>
      <protection locked="0"/>
    </xf>
    <xf numFmtId="167" fontId="0" fillId="3" borderId="37" xfId="0" applyNumberFormat="1" applyFill="1" applyBorder="1" applyAlignment="1" applyProtection="1">
      <alignment horizontal="center" vertical="center" wrapText="1"/>
      <protection locked="0"/>
    </xf>
    <xf numFmtId="9" fontId="7" fillId="3" borderId="10" xfId="7" applyFont="1" applyFill="1" applyBorder="1" applyAlignment="1" applyProtection="1">
      <alignment horizontal="center" vertical="center" wrapText="1"/>
      <protection locked="0"/>
    </xf>
    <xf numFmtId="9" fontId="7" fillId="3" borderId="37" xfId="7" applyFont="1" applyFill="1" applyBorder="1" applyAlignment="1" applyProtection="1">
      <alignment horizontal="center" vertical="center" wrapText="1"/>
      <protection locked="0"/>
    </xf>
    <xf numFmtId="4" fontId="0" fillId="3" borderId="10" xfId="0" applyNumberFormat="1" applyFill="1" applyBorder="1" applyAlignment="1" applyProtection="1">
      <alignment horizontal="center" vertical="center" wrapText="1"/>
    </xf>
    <xf numFmtId="4" fontId="0" fillId="3" borderId="13" xfId="0" applyNumberFormat="1" applyFill="1" applyBorder="1" applyAlignment="1" applyProtection="1">
      <alignment horizontal="center" vertical="center" wrapText="1"/>
    </xf>
    <xf numFmtId="4" fontId="0" fillId="3" borderId="37" xfId="0" applyNumberFormat="1" applyFill="1" applyBorder="1" applyAlignment="1" applyProtection="1">
      <alignment horizontal="center" vertical="center" wrapText="1"/>
    </xf>
    <xf numFmtId="0" fontId="0" fillId="3" borderId="37" xfId="0" applyFill="1" applyBorder="1" applyAlignment="1" applyProtection="1">
      <alignment horizontal="center" vertical="center" wrapText="1"/>
      <protection locked="0"/>
    </xf>
    <xf numFmtId="49" fontId="0" fillId="0" borderId="13"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49" fontId="0" fillId="0" borderId="10" xfId="0" applyNumberFormat="1" applyFont="1" applyBorder="1" applyAlignment="1" applyProtection="1">
      <alignment horizontal="center" vertical="center" wrapText="1"/>
      <protection locked="0"/>
    </xf>
    <xf numFmtId="49" fontId="0" fillId="0" borderId="13" xfId="0" applyNumberFormat="1" applyFont="1" applyBorder="1" applyAlignment="1" applyProtection="1">
      <alignment horizontal="center" vertical="center" wrapText="1"/>
      <protection locked="0"/>
    </xf>
    <xf numFmtId="49" fontId="0" fillId="0" borderId="37" xfId="0" applyNumberFormat="1" applyFont="1" applyBorder="1" applyAlignment="1" applyProtection="1">
      <alignment horizontal="center" vertical="center" wrapText="1"/>
      <protection locked="0"/>
    </xf>
    <xf numFmtId="49" fontId="0" fillId="0" borderId="0" xfId="0" applyNumberFormat="1" applyBorder="1" applyAlignment="1" applyProtection="1">
      <alignment vertical="center" wrapText="1"/>
      <protection locked="0"/>
    </xf>
    <xf numFmtId="167" fontId="0" fillId="0" borderId="13" xfId="0" applyNumberFormat="1" applyBorder="1" applyAlignment="1" applyProtection="1">
      <alignment horizontal="center" vertical="center" wrapText="1"/>
      <protection locked="0"/>
    </xf>
    <xf numFmtId="9" fontId="7" fillId="0" borderId="13" xfId="7" applyFont="1" applyBorder="1" applyAlignment="1" applyProtection="1">
      <alignment horizontal="center" vertical="center" wrapText="1"/>
      <protection locked="0"/>
    </xf>
    <xf numFmtId="0" fontId="0" fillId="2" borderId="1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2" fontId="0" fillId="0" borderId="10" xfId="0" applyNumberFormat="1" applyBorder="1" applyAlignment="1" applyProtection="1">
      <alignment horizontal="center" vertical="center" wrapText="1"/>
      <protection locked="0"/>
    </xf>
    <xf numFmtId="2" fontId="0" fillId="0" borderId="37" xfId="0" applyNumberFormat="1" applyBorder="1" applyAlignment="1" applyProtection="1">
      <alignment horizontal="center" vertical="center" wrapText="1"/>
      <protection locked="0"/>
    </xf>
    <xf numFmtId="167" fontId="0" fillId="0" borderId="10" xfId="0" applyNumberFormat="1" applyBorder="1" applyAlignment="1" applyProtection="1">
      <alignment horizontal="center" vertical="center" wrapText="1"/>
      <protection locked="0"/>
    </xf>
    <xf numFmtId="167" fontId="0" fillId="0" borderId="37" xfId="0" applyNumberFormat="1" applyBorder="1" applyAlignment="1" applyProtection="1">
      <alignment horizontal="center" vertical="center" wrapText="1"/>
      <protection locked="0"/>
    </xf>
    <xf numFmtId="9" fontId="7" fillId="0" borderId="10" xfId="7" applyFont="1" applyBorder="1" applyAlignment="1" applyProtection="1">
      <alignment horizontal="center" vertical="center" wrapText="1"/>
      <protection locked="0"/>
    </xf>
    <xf numFmtId="9" fontId="7" fillId="0" borderId="37" xfId="7" applyFont="1" applyBorder="1" applyAlignment="1" applyProtection="1">
      <alignment horizontal="center" vertical="center" wrapText="1"/>
      <protection locked="0"/>
    </xf>
    <xf numFmtId="0" fontId="51" fillId="2" borderId="0"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21" fillId="2" borderId="0" xfId="0" applyFont="1" applyFill="1" applyBorder="1" applyAlignment="1">
      <alignment horizontal="left" vertical="top" wrapText="1"/>
    </xf>
    <xf numFmtId="0" fontId="0" fillId="2" borderId="0" xfId="0" applyFont="1" applyFill="1" applyBorder="1" applyAlignment="1">
      <alignment horizontal="left" vertical="center"/>
    </xf>
    <xf numFmtId="0" fontId="18" fillId="2" borderId="0" xfId="0" applyFont="1" applyFill="1" applyBorder="1" applyAlignment="1">
      <alignment horizontal="left" vertical="top" wrapText="1"/>
    </xf>
    <xf numFmtId="0" fontId="19" fillId="4" borderId="0" xfId="0" applyFont="1" applyFill="1" applyAlignment="1">
      <alignment horizontal="center"/>
    </xf>
    <xf numFmtId="0" fontId="19" fillId="4" borderId="56" xfId="0" applyFont="1" applyFill="1" applyBorder="1" applyAlignment="1">
      <alignment horizontal="center" wrapText="1"/>
    </xf>
    <xf numFmtId="0" fontId="28" fillId="4" borderId="56" xfId="0" applyFont="1" applyFill="1" applyBorder="1" applyAlignment="1">
      <alignment horizontal="center"/>
    </xf>
    <xf numFmtId="0" fontId="19" fillId="4" borderId="0" xfId="0" applyFont="1" applyFill="1" applyBorder="1" applyAlignment="1">
      <alignment horizontal="center"/>
    </xf>
    <xf numFmtId="0" fontId="28" fillId="2" borderId="0" xfId="0" applyFont="1" applyFill="1" applyBorder="1" applyAlignment="1">
      <alignment horizontal="center" vertical="center" wrapText="1"/>
    </xf>
    <xf numFmtId="0" fontId="57" fillId="0" borderId="0" xfId="0" applyFont="1" applyAlignment="1">
      <alignment horizontal="center"/>
    </xf>
  </cellXfs>
  <cellStyles count="16">
    <cellStyle name="Lien hypertexte" xfId="1" builtinId="8"/>
    <cellStyle name="Lien hypertexte 2" xfId="2"/>
    <cellStyle name="Milliers" xfId="3" builtinId="3"/>
    <cellStyle name="Normal" xfId="0" builtinId="0"/>
    <cellStyle name="Normal 2" xfId="4"/>
    <cellStyle name="Normal 2 2" xfId="5"/>
    <cellStyle name="Normal 3" xfId="6"/>
    <cellStyle name="Pourcentage" xfId="7" builtinId="5"/>
    <cellStyle name="Titre 2" xfId="8"/>
    <cellStyle name="Titre 3" xfId="9"/>
    <cellStyle name="Titre 1 2" xfId="10"/>
    <cellStyle name="Titre 1 2 2" xfId="11"/>
    <cellStyle name="Titre 1 3" xfId="12"/>
    <cellStyle name="Titre 2 2" xfId="13"/>
    <cellStyle name="Titre 2 3" xfId="14"/>
    <cellStyle name="Titre 3 2"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5" Type="http://schemas.openxmlformats.org/officeDocument/2006/relationships/image" Target="../media/image11.jpeg"/><Relationship Id="rId4"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12.jpeg"/><Relationship Id="rId5" Type="http://schemas.openxmlformats.org/officeDocument/2006/relationships/image" Target="../media/image11.jpeg"/><Relationship Id="rId4"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9525</xdr:rowOff>
    </xdr:from>
    <xdr:to>
      <xdr:col>8</xdr:col>
      <xdr:colOff>485775</xdr:colOff>
      <xdr:row>9</xdr:row>
      <xdr:rowOff>57150</xdr:rowOff>
    </xdr:to>
    <xdr:pic>
      <xdr:nvPicPr>
        <xdr:cNvPr id="1086" name="Image 6" descr="grossesse.JPG"/>
        <xdr:cNvPicPr>
          <a:picLocks noChangeAspect="1"/>
        </xdr:cNvPicPr>
      </xdr:nvPicPr>
      <xdr:blipFill>
        <a:blip xmlns:r="http://schemas.openxmlformats.org/officeDocument/2006/relationships" r:embed="rId1" cstate="print"/>
        <a:srcRect/>
        <a:stretch>
          <a:fillRect/>
        </a:stretch>
      </xdr:blipFill>
      <xdr:spPr bwMode="auto">
        <a:xfrm>
          <a:off x="276225" y="9525"/>
          <a:ext cx="5915025" cy="1057275"/>
        </a:xfrm>
        <a:prstGeom prst="rect">
          <a:avLst/>
        </a:prstGeom>
        <a:noFill/>
        <a:ln w="9525">
          <a:noFill/>
          <a:miter lim="800000"/>
          <a:headEnd/>
          <a:tailEnd/>
        </a:ln>
      </xdr:spPr>
    </xdr:pic>
    <xdr:clientData/>
  </xdr:twoCellAnchor>
  <xdr:twoCellAnchor editAs="oneCell">
    <xdr:from>
      <xdr:col>1</xdr:col>
      <xdr:colOff>464820</xdr:colOff>
      <xdr:row>89</xdr:row>
      <xdr:rowOff>60960</xdr:rowOff>
    </xdr:from>
    <xdr:to>
      <xdr:col>7</xdr:col>
      <xdr:colOff>895387</xdr:colOff>
      <xdr:row>91</xdr:row>
      <xdr:rowOff>99060</xdr:rowOff>
    </xdr:to>
    <xdr:pic>
      <xdr:nvPicPr>
        <xdr:cNvPr id="3" name="Image 2" descr="Capture d’écran 2023-03-07 111519.jpg"/>
        <xdr:cNvPicPr>
          <a:picLocks noChangeAspect="1"/>
        </xdr:cNvPicPr>
      </xdr:nvPicPr>
      <xdr:blipFill>
        <a:blip xmlns:r="http://schemas.openxmlformats.org/officeDocument/2006/relationships" r:embed="rId2" cstate="print"/>
        <a:stretch>
          <a:fillRect/>
        </a:stretch>
      </xdr:blipFill>
      <xdr:spPr>
        <a:xfrm>
          <a:off x="586740" y="11841480"/>
          <a:ext cx="5116867"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43077</xdr:colOff>
      <xdr:row>1</xdr:row>
      <xdr:rowOff>82733</xdr:rowOff>
    </xdr:from>
    <xdr:to>
      <xdr:col>6</xdr:col>
      <xdr:colOff>327816</xdr:colOff>
      <xdr:row>5</xdr:row>
      <xdr:rowOff>36942</xdr:rowOff>
    </xdr:to>
    <xdr:pic>
      <xdr:nvPicPr>
        <xdr:cNvPr id="2" name="Image 6" descr="grossesse.JPG"/>
        <xdr:cNvPicPr>
          <a:picLocks noChangeAspect="1"/>
        </xdr:cNvPicPr>
      </xdr:nvPicPr>
      <xdr:blipFill>
        <a:blip xmlns:r="http://schemas.openxmlformats.org/officeDocument/2006/relationships" r:embed="rId1" cstate="print"/>
        <a:srcRect/>
        <a:stretch>
          <a:fillRect/>
        </a:stretch>
      </xdr:blipFill>
      <xdr:spPr bwMode="auto">
        <a:xfrm>
          <a:off x="175261" y="137162"/>
          <a:ext cx="4716779" cy="72398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8</xdr:col>
      <xdr:colOff>257175</xdr:colOff>
      <xdr:row>5</xdr:row>
      <xdr:rowOff>66675</xdr:rowOff>
    </xdr:to>
    <xdr:pic>
      <xdr:nvPicPr>
        <xdr:cNvPr id="2" name="Image 7" descr="Capture.JPG"/>
        <xdr:cNvPicPr>
          <a:picLocks noChangeAspect="1"/>
        </xdr:cNvPicPr>
      </xdr:nvPicPr>
      <xdr:blipFill>
        <a:blip xmlns:r="http://schemas.openxmlformats.org/officeDocument/2006/relationships" r:embed="rId1" cstate="print"/>
        <a:srcRect/>
        <a:stretch>
          <a:fillRect/>
        </a:stretch>
      </xdr:blipFill>
      <xdr:spPr bwMode="auto">
        <a:xfrm>
          <a:off x="386715" y="0"/>
          <a:ext cx="6012180" cy="882015"/>
        </a:xfrm>
        <a:prstGeom prst="rect">
          <a:avLst/>
        </a:prstGeom>
        <a:noFill/>
        <a:ln w="9525">
          <a:noFill/>
          <a:miter lim="800000"/>
          <a:headEnd/>
          <a:tailEnd/>
        </a:ln>
      </xdr:spPr>
    </xdr:pic>
    <xdr:clientData/>
  </xdr:twoCellAnchor>
  <xdr:twoCellAnchor editAs="oneCell">
    <xdr:from>
      <xdr:col>1</xdr:col>
      <xdr:colOff>0</xdr:colOff>
      <xdr:row>50</xdr:row>
      <xdr:rowOff>389307</xdr:rowOff>
    </xdr:from>
    <xdr:to>
      <xdr:col>8</xdr:col>
      <xdr:colOff>522513</xdr:colOff>
      <xdr:row>51</xdr:row>
      <xdr:rowOff>175261</xdr:rowOff>
    </xdr:to>
    <xdr:pic>
      <xdr:nvPicPr>
        <xdr:cNvPr id="3" name="Image 2" descr="Capture d’écran 2023-03-07 111519.jpg"/>
        <xdr:cNvPicPr>
          <a:picLocks noChangeAspect="1"/>
        </xdr:cNvPicPr>
      </xdr:nvPicPr>
      <xdr:blipFill>
        <a:blip xmlns:r="http://schemas.openxmlformats.org/officeDocument/2006/relationships" r:embed="rId2" cstate="print"/>
        <a:stretch>
          <a:fillRect/>
        </a:stretch>
      </xdr:blipFill>
      <xdr:spPr>
        <a:xfrm>
          <a:off x="129540" y="9297087"/>
          <a:ext cx="6534693" cy="494614"/>
        </a:xfrm>
        <a:prstGeom prst="rect">
          <a:avLst/>
        </a:prstGeom>
      </xdr:spPr>
    </xdr:pic>
    <xdr:clientData/>
  </xdr:twoCellAnchor>
  <xdr:twoCellAnchor editAs="oneCell">
    <xdr:from>
      <xdr:col>7</xdr:col>
      <xdr:colOff>0</xdr:colOff>
      <xdr:row>50</xdr:row>
      <xdr:rowOff>0</xdr:rowOff>
    </xdr:from>
    <xdr:to>
      <xdr:col>8</xdr:col>
      <xdr:colOff>241088</xdr:colOff>
      <xdr:row>51</xdr:row>
      <xdr:rowOff>62745</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040086" y="9002486"/>
          <a:ext cx="1351431" cy="770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1645920</xdr:colOff>
      <xdr:row>108</xdr:row>
      <xdr:rowOff>111250</xdr:rowOff>
    </xdr:from>
    <xdr:to>
      <xdr:col>2</xdr:col>
      <xdr:colOff>2857500</xdr:colOff>
      <xdr:row>112</xdr:row>
      <xdr:rowOff>106831</xdr:rowOff>
    </xdr:to>
    <xdr:pic>
      <xdr:nvPicPr>
        <xdr:cNvPr id="2" name="Image 1" descr="signature.png">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151120" y="19077430"/>
          <a:ext cx="1211580" cy="666141"/>
        </a:xfrm>
        <a:prstGeom prst="rect">
          <a:avLst/>
        </a:prstGeom>
      </xdr:spPr>
    </xdr:pic>
    <xdr:clientData/>
  </xdr:twoCellAnchor>
  <xdr:twoCellAnchor>
    <xdr:from>
      <xdr:col>0</xdr:col>
      <xdr:colOff>0</xdr:colOff>
      <xdr:row>1</xdr:row>
      <xdr:rowOff>30480</xdr:rowOff>
    </xdr:from>
    <xdr:to>
      <xdr:col>0</xdr:col>
      <xdr:colOff>3299461</xdr:colOff>
      <xdr:row>4</xdr:row>
      <xdr:rowOff>167640</xdr:rowOff>
    </xdr:to>
    <xdr:pic>
      <xdr:nvPicPr>
        <xdr:cNvPr id="3" name="Picture 1" descr="Capture"/>
        <xdr:cNvPicPr>
          <a:picLocks noChangeAspect="1" noChangeArrowheads="1"/>
        </xdr:cNvPicPr>
      </xdr:nvPicPr>
      <xdr:blipFill>
        <a:blip xmlns:r="http://schemas.openxmlformats.org/officeDocument/2006/relationships" r:embed="rId2" cstate="print"/>
        <a:srcRect/>
        <a:stretch>
          <a:fillRect/>
        </a:stretch>
      </xdr:blipFill>
      <xdr:spPr bwMode="auto">
        <a:xfrm>
          <a:off x="0" y="30480"/>
          <a:ext cx="3299461" cy="670560"/>
        </a:xfrm>
        <a:prstGeom prst="rect">
          <a:avLst/>
        </a:prstGeom>
        <a:noFill/>
        <a:ln w="9525">
          <a:noFill/>
          <a:miter lim="800000"/>
          <a:headEnd/>
          <a:tailEnd/>
        </a:ln>
      </xdr:spPr>
    </xdr:pic>
    <xdr:clientData/>
  </xdr:twoCellAnchor>
  <xdr:twoCellAnchor>
    <xdr:from>
      <xdr:col>2</xdr:col>
      <xdr:colOff>152400</xdr:colOff>
      <xdr:row>104</xdr:row>
      <xdr:rowOff>213360</xdr:rowOff>
    </xdr:from>
    <xdr:to>
      <xdr:col>2</xdr:col>
      <xdr:colOff>3032760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657600" y="18417540"/>
          <a:ext cx="2880360" cy="64008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371475</xdr:colOff>
      <xdr:row>1</xdr:row>
      <xdr:rowOff>85725</xdr:rowOff>
    </xdr:from>
    <xdr:to>
      <xdr:col>3</xdr:col>
      <xdr:colOff>619125</xdr:colOff>
      <xdr:row>4</xdr:row>
      <xdr:rowOff>104775</xdr:rowOff>
    </xdr:to>
    <xdr:pic>
      <xdr:nvPicPr>
        <xdr:cNvPr id="3208"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714375" y="285750"/>
          <a:ext cx="1047750" cy="847725"/>
        </a:xfrm>
        <a:prstGeom prst="rect">
          <a:avLst/>
        </a:prstGeom>
        <a:noFill/>
        <a:ln w="9525">
          <a:noFill/>
          <a:miter lim="800000"/>
          <a:headEnd/>
          <a:tailEnd/>
        </a:ln>
      </xdr:spPr>
    </xdr:pic>
    <xdr:clientData/>
  </xdr:twoCellAnchor>
  <xdr:twoCellAnchor editAs="oneCell">
    <xdr:from>
      <xdr:col>2</xdr:col>
      <xdr:colOff>447675</xdr:colOff>
      <xdr:row>61</xdr:row>
      <xdr:rowOff>95250</xdr:rowOff>
    </xdr:from>
    <xdr:to>
      <xdr:col>2</xdr:col>
      <xdr:colOff>714375</xdr:colOff>
      <xdr:row>62</xdr:row>
      <xdr:rowOff>133350</xdr:rowOff>
    </xdr:to>
    <xdr:pic>
      <xdr:nvPicPr>
        <xdr:cNvPr id="3209" name="Image 11" descr="Location.jpg"/>
        <xdr:cNvPicPr>
          <a:picLocks noChangeAspect="1"/>
        </xdr:cNvPicPr>
      </xdr:nvPicPr>
      <xdr:blipFill>
        <a:blip xmlns:r="http://schemas.openxmlformats.org/officeDocument/2006/relationships" r:embed="rId2" cstate="print"/>
        <a:srcRect/>
        <a:stretch>
          <a:fillRect/>
        </a:stretch>
      </xdr:blipFill>
      <xdr:spPr bwMode="auto">
        <a:xfrm>
          <a:off x="790575" y="12420600"/>
          <a:ext cx="266700" cy="228600"/>
        </a:xfrm>
        <a:prstGeom prst="rect">
          <a:avLst/>
        </a:prstGeom>
        <a:noFill/>
        <a:ln w="9525">
          <a:noFill/>
          <a:miter lim="800000"/>
          <a:headEnd/>
          <a:tailEnd/>
        </a:ln>
      </xdr:spPr>
    </xdr:pic>
    <xdr:clientData/>
  </xdr:twoCellAnchor>
  <xdr:twoCellAnchor editAs="oneCell">
    <xdr:from>
      <xdr:col>3</xdr:col>
      <xdr:colOff>971550</xdr:colOff>
      <xdr:row>61</xdr:row>
      <xdr:rowOff>85725</xdr:rowOff>
    </xdr:from>
    <xdr:to>
      <xdr:col>3</xdr:col>
      <xdr:colOff>1209675</xdr:colOff>
      <xdr:row>62</xdr:row>
      <xdr:rowOff>152400</xdr:rowOff>
    </xdr:to>
    <xdr:pic>
      <xdr:nvPicPr>
        <xdr:cNvPr id="3210" name="Image 12" descr="Email.jpg"/>
        <xdr:cNvPicPr>
          <a:picLocks noChangeAspect="1"/>
        </xdr:cNvPicPr>
      </xdr:nvPicPr>
      <xdr:blipFill>
        <a:blip xmlns:r="http://schemas.openxmlformats.org/officeDocument/2006/relationships" r:embed="rId3" cstate="print"/>
        <a:srcRect/>
        <a:stretch>
          <a:fillRect/>
        </a:stretch>
      </xdr:blipFill>
      <xdr:spPr bwMode="auto">
        <a:xfrm>
          <a:off x="2114550" y="12411075"/>
          <a:ext cx="238125" cy="257175"/>
        </a:xfrm>
        <a:prstGeom prst="rect">
          <a:avLst/>
        </a:prstGeom>
        <a:noFill/>
        <a:ln w="9525">
          <a:noFill/>
          <a:miter lim="800000"/>
          <a:headEnd/>
          <a:tailEnd/>
        </a:ln>
      </xdr:spPr>
    </xdr:pic>
    <xdr:clientData/>
  </xdr:twoCellAnchor>
  <xdr:twoCellAnchor editAs="oneCell">
    <xdr:from>
      <xdr:col>3</xdr:col>
      <xdr:colOff>2419350</xdr:colOff>
      <xdr:row>61</xdr:row>
      <xdr:rowOff>76200</xdr:rowOff>
    </xdr:from>
    <xdr:to>
      <xdr:col>3</xdr:col>
      <xdr:colOff>2657475</xdr:colOff>
      <xdr:row>62</xdr:row>
      <xdr:rowOff>123825</xdr:rowOff>
    </xdr:to>
    <xdr:pic>
      <xdr:nvPicPr>
        <xdr:cNvPr id="3211" name="Image 13" descr="Phone.jpg"/>
        <xdr:cNvPicPr>
          <a:picLocks noChangeAspect="1"/>
        </xdr:cNvPicPr>
      </xdr:nvPicPr>
      <xdr:blipFill>
        <a:blip xmlns:r="http://schemas.openxmlformats.org/officeDocument/2006/relationships" r:embed="rId4" cstate="print"/>
        <a:srcRect/>
        <a:stretch>
          <a:fillRect/>
        </a:stretch>
      </xdr:blipFill>
      <xdr:spPr bwMode="auto">
        <a:xfrm>
          <a:off x="3562350" y="12401550"/>
          <a:ext cx="238125" cy="238125"/>
        </a:xfrm>
        <a:prstGeom prst="rect">
          <a:avLst/>
        </a:prstGeom>
        <a:noFill/>
        <a:ln w="9525">
          <a:noFill/>
          <a:miter lim="800000"/>
          <a:headEnd/>
          <a:tailEnd/>
        </a:ln>
      </xdr:spPr>
    </xdr:pic>
    <xdr:clientData/>
  </xdr:twoCellAnchor>
  <xdr:twoCellAnchor editAs="oneCell">
    <xdr:from>
      <xdr:col>5</xdr:col>
      <xdr:colOff>295275</xdr:colOff>
      <xdr:row>61</xdr:row>
      <xdr:rowOff>123825</xdr:rowOff>
    </xdr:from>
    <xdr:to>
      <xdr:col>5</xdr:col>
      <xdr:colOff>495300</xdr:colOff>
      <xdr:row>62</xdr:row>
      <xdr:rowOff>142875</xdr:rowOff>
    </xdr:to>
    <xdr:pic>
      <xdr:nvPicPr>
        <xdr:cNvPr id="3212" name="Image 14" descr="Website.jpg"/>
        <xdr:cNvPicPr>
          <a:picLocks noChangeAspect="1"/>
        </xdr:cNvPicPr>
      </xdr:nvPicPr>
      <xdr:blipFill>
        <a:blip xmlns:r="http://schemas.openxmlformats.org/officeDocument/2006/relationships" r:embed="rId5" cstate="print"/>
        <a:srcRect/>
        <a:stretch>
          <a:fillRect/>
        </a:stretch>
      </xdr:blipFill>
      <xdr:spPr bwMode="auto">
        <a:xfrm>
          <a:off x="5419725" y="12449175"/>
          <a:ext cx="200025" cy="2095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6280"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6281"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6282"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6283"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6284"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21771</xdr:colOff>
      <xdr:row>41</xdr:row>
      <xdr:rowOff>552597</xdr:rowOff>
    </xdr:from>
    <xdr:to>
      <xdr:col>8</xdr:col>
      <xdr:colOff>478971</xdr:colOff>
      <xdr:row>43</xdr:row>
      <xdr:rowOff>153495</xdr:rowOff>
    </xdr:to>
    <xdr:pic>
      <xdr:nvPicPr>
        <xdr:cNvPr id="3" name="Image 2" descr="Capture d’écran 2023-03-07 111519.jpg"/>
        <xdr:cNvPicPr>
          <a:picLocks noChangeAspect="1"/>
        </xdr:cNvPicPr>
      </xdr:nvPicPr>
      <xdr:blipFill>
        <a:blip xmlns:r="http://schemas.openxmlformats.org/officeDocument/2006/relationships" r:embed="rId1" cstate="print"/>
        <a:stretch>
          <a:fillRect/>
        </a:stretch>
      </xdr:blipFill>
      <xdr:spPr>
        <a:xfrm>
          <a:off x="152400" y="9370026"/>
          <a:ext cx="6542314" cy="493526"/>
        </a:xfrm>
        <a:prstGeom prst="rect">
          <a:avLst/>
        </a:prstGeom>
      </xdr:spPr>
    </xdr:pic>
    <xdr:clientData/>
  </xdr:twoCellAnchor>
  <xdr:twoCellAnchor editAs="oneCell">
    <xdr:from>
      <xdr:col>0</xdr:col>
      <xdr:colOff>54429</xdr:colOff>
      <xdr:row>0</xdr:row>
      <xdr:rowOff>10886</xdr:rowOff>
    </xdr:from>
    <xdr:to>
      <xdr:col>8</xdr:col>
      <xdr:colOff>489857</xdr:colOff>
      <xdr:row>8</xdr:row>
      <xdr:rowOff>180398</xdr:rowOff>
    </xdr:to>
    <xdr:pic>
      <xdr:nvPicPr>
        <xdr:cNvPr id="4" name="Image 3" descr="Capture d’écran 2023-09-06 081728.jpg"/>
        <xdr:cNvPicPr>
          <a:picLocks noChangeAspect="1"/>
        </xdr:cNvPicPr>
      </xdr:nvPicPr>
      <xdr:blipFill>
        <a:blip xmlns:r="http://schemas.openxmlformats.org/officeDocument/2006/relationships" r:embed="rId2" cstate="print"/>
        <a:stretch>
          <a:fillRect/>
        </a:stretch>
      </xdr:blipFill>
      <xdr:spPr>
        <a:xfrm>
          <a:off x="54429" y="10886"/>
          <a:ext cx="6651171" cy="1127455"/>
        </a:xfrm>
        <a:prstGeom prst="rect">
          <a:avLst/>
        </a:prstGeom>
      </xdr:spPr>
    </xdr:pic>
    <xdr:clientData/>
  </xdr:twoCellAnchor>
  <xdr:twoCellAnchor editAs="oneCell">
    <xdr:from>
      <xdr:col>7</xdr:col>
      <xdr:colOff>217715</xdr:colOff>
      <xdr:row>40</xdr:row>
      <xdr:rowOff>174172</xdr:rowOff>
    </xdr:from>
    <xdr:to>
      <xdr:col>8</xdr:col>
      <xdr:colOff>458803</xdr:colOff>
      <xdr:row>42</xdr:row>
      <xdr:rowOff>51859</xdr:rowOff>
    </xdr:to>
    <xdr:pic>
      <xdr:nvPicPr>
        <xdr:cNvPr id="5" name="Image 4" descr="signature.png"/>
        <xdr:cNvPicPr>
          <a:picLocks noChangeAspect="1"/>
        </xdr:cNvPicPr>
      </xdr:nvPicPr>
      <xdr:blipFill>
        <a:blip xmlns:r="http://schemas.openxmlformats.org/officeDocument/2006/relationships" r:embed="rId3" cstate="print"/>
        <a:stretch>
          <a:fillRect/>
        </a:stretch>
      </xdr:blipFill>
      <xdr:spPr>
        <a:xfrm>
          <a:off x="5323115" y="9078686"/>
          <a:ext cx="1351431" cy="7703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447675</xdr:colOff>
      <xdr:row>23</xdr:row>
      <xdr:rowOff>85725</xdr:rowOff>
    </xdr:to>
    <xdr:pic>
      <xdr:nvPicPr>
        <xdr:cNvPr id="7250" name="Image 1" descr="RAPPEL SEANCE.jpg"/>
        <xdr:cNvPicPr>
          <a:picLocks noChangeAspect="1"/>
        </xdr:cNvPicPr>
      </xdr:nvPicPr>
      <xdr:blipFill>
        <a:blip xmlns:r="http://schemas.openxmlformats.org/officeDocument/2006/relationships" r:embed="rId1" cstate="print"/>
        <a:srcRect/>
        <a:stretch>
          <a:fillRect/>
        </a:stretch>
      </xdr:blipFill>
      <xdr:spPr bwMode="auto">
        <a:xfrm>
          <a:off x="1000125" y="304800"/>
          <a:ext cx="4019550" cy="4162425"/>
        </a:xfrm>
        <a:prstGeom prst="rect">
          <a:avLst/>
        </a:prstGeom>
        <a:noFill/>
        <a:ln w="9525">
          <a:noFill/>
          <a:miter lim="800000"/>
          <a:headEnd/>
          <a:tailEnd/>
        </a:ln>
      </xdr:spPr>
    </xdr:pic>
    <xdr:clientData/>
  </xdr:twoCellAnchor>
  <xdr:oneCellAnchor>
    <xdr:from>
      <xdr:col>2</xdr:col>
      <xdr:colOff>361950</xdr:colOff>
      <xdr:row>15</xdr:row>
      <xdr:rowOff>9525</xdr:rowOff>
    </xdr:from>
    <xdr:ext cx="2686049" cy="274819"/>
    <xdr:sp macro="" textlink="GROSSESSE!H29">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C7A71A04-16D3-4131-A5BA-8F74CD122A5F}"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GROSSESSE!D29">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43862825-D670-4939-B7D0-2560D3F0CDB3}"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AND%20LIVRE%20RECETTES%20&amp;%20DEPENSES%202020%20maj%2021%2011%20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66CC"/>
    <pageSetUpPr fitToPage="1"/>
  </sheetPr>
  <dimension ref="A1:L90"/>
  <sheetViews>
    <sheetView showGridLines="0" showRowColHeaders="0" tabSelected="1" showRuler="0" showWhiteSpace="0" topLeftCell="B1" zoomScaleNormal="100" workbookViewId="0">
      <selection activeCell="I23" sqref="I23"/>
    </sheetView>
  </sheetViews>
  <sheetFormatPr baseColWidth="10" defaultColWidth="11.5546875" defaultRowHeight="14.4"/>
  <cols>
    <col min="1" max="1" width="1.6640625" style="1" customWidth="1"/>
    <col min="2" max="3" width="11.44140625" style="1"/>
    <col min="4" max="4" width="18.33203125" style="1" customWidth="1"/>
    <col min="5" max="5" width="5.33203125" style="1" customWidth="1"/>
    <col min="6" max="6" width="15.44140625" style="1" customWidth="1"/>
    <col min="7" max="7" width="6.5546875" style="1" customWidth="1"/>
    <col min="8" max="8" width="15.5546875" style="1" customWidth="1"/>
    <col min="9" max="9" width="7.44140625" style="1" customWidth="1"/>
    <col min="10" max="10" width="11.5546875" style="1" customWidth="1"/>
    <col min="11" max="16384" width="11.5546875" style="1"/>
  </cols>
  <sheetData>
    <row r="1" spans="1:9" ht="4.5" customHeight="1"/>
    <row r="2" spans="1:9" ht="15" customHeight="1">
      <c r="D2" s="530"/>
      <c r="E2" s="530"/>
      <c r="F2" s="530"/>
      <c r="G2" s="530"/>
    </row>
    <row r="3" spans="1:9" ht="15.75" customHeight="1">
      <c r="A3" s="531"/>
      <c r="B3" s="531"/>
      <c r="C3" s="531"/>
      <c r="D3" s="530"/>
      <c r="E3" s="530"/>
      <c r="F3" s="530"/>
      <c r="G3" s="530"/>
    </row>
    <row r="4" spans="1:9" ht="15" customHeight="1">
      <c r="A4" s="531"/>
      <c r="B4" s="531"/>
      <c r="C4" s="531"/>
      <c r="D4" s="530"/>
      <c r="E4" s="530"/>
      <c r="F4" s="530"/>
      <c r="G4" s="530"/>
    </row>
    <row r="5" spans="1:9">
      <c r="D5" s="532"/>
      <c r="E5" s="532"/>
      <c r="F5" s="532"/>
      <c r="G5" s="532"/>
    </row>
    <row r="6" spans="1:9" ht="6.75" customHeight="1">
      <c r="B6" s="2"/>
      <c r="C6" s="2"/>
      <c r="D6" s="2"/>
      <c r="E6" s="2"/>
      <c r="F6" s="2"/>
      <c r="G6" s="2"/>
      <c r="H6" s="2"/>
      <c r="I6" s="2"/>
    </row>
    <row r="7" spans="1:9" ht="2.25" customHeight="1"/>
    <row r="8" spans="1:9" ht="3" customHeight="1"/>
    <row r="9" spans="1:9" ht="2.25" customHeight="1"/>
    <row r="10" spans="1:9" ht="26.25" customHeight="1">
      <c r="B10" s="533" t="s">
        <v>233</v>
      </c>
      <c r="C10" s="533"/>
      <c r="D10" s="533"/>
      <c r="E10" s="533"/>
      <c r="F10" s="533"/>
      <c r="G10" s="533"/>
      <c r="H10" s="533"/>
      <c r="I10" s="533"/>
    </row>
    <row r="11" spans="1:9" ht="5.25" customHeight="1">
      <c r="B11" s="18"/>
      <c r="C11" s="18"/>
      <c r="D11" s="18"/>
      <c r="E11" s="18"/>
      <c r="F11" s="18"/>
      <c r="G11" s="18"/>
      <c r="H11" s="18"/>
      <c r="I11" s="18"/>
    </row>
    <row r="12" spans="1:9" ht="17.25" customHeight="1">
      <c r="A12" s="3"/>
      <c r="B12" s="3" t="s">
        <v>40</v>
      </c>
      <c r="C12" s="3"/>
      <c r="D12" s="4"/>
      <c r="E12" s="534"/>
      <c r="F12" s="534"/>
      <c r="G12" s="534"/>
      <c r="H12" s="534"/>
      <c r="I12" s="534"/>
    </row>
    <row r="13" spans="1:9" s="7" customFormat="1" ht="3.75" customHeight="1">
      <c r="A13" s="4"/>
      <c r="B13" s="35"/>
      <c r="C13" s="35"/>
      <c r="D13" s="5"/>
      <c r="E13" s="6"/>
      <c r="F13" s="30"/>
      <c r="G13" s="6"/>
      <c r="H13" s="5"/>
      <c r="I13" s="6"/>
    </row>
    <row r="14" spans="1:9" s="7" customFormat="1" ht="17.25" customHeight="1">
      <c r="A14" s="4"/>
      <c r="B14" s="535" t="s">
        <v>23</v>
      </c>
      <c r="C14" s="535"/>
      <c r="D14" s="21"/>
      <c r="E14" s="30" t="s">
        <v>25</v>
      </c>
      <c r="F14" s="34" t="s">
        <v>26</v>
      </c>
      <c r="G14" s="536" t="s">
        <v>463</v>
      </c>
      <c r="H14" s="536"/>
      <c r="I14" s="34" t="s">
        <v>35</v>
      </c>
    </row>
    <row r="15" spans="1:9" s="7" customFormat="1" ht="6" customHeight="1">
      <c r="A15" s="4"/>
      <c r="B15" s="30"/>
      <c r="C15" s="30"/>
      <c r="D15" s="5"/>
      <c r="E15" s="6"/>
      <c r="F15" s="5"/>
      <c r="G15" s="6"/>
      <c r="H15" s="5"/>
      <c r="I15" s="6"/>
    </row>
    <row r="16" spans="1:9">
      <c r="A16" s="3"/>
      <c r="B16" s="3" t="s">
        <v>0</v>
      </c>
      <c r="C16" s="3"/>
      <c r="D16" s="534"/>
      <c r="E16" s="534"/>
      <c r="F16" s="534"/>
      <c r="G16" s="534"/>
      <c r="H16" s="534"/>
      <c r="I16" s="534"/>
    </row>
    <row r="17" spans="1:9" s="7" customFormat="1" ht="3.75" customHeight="1">
      <c r="A17" s="4"/>
      <c r="B17" s="4"/>
      <c r="C17" s="4"/>
      <c r="D17" s="4"/>
      <c r="E17" s="4"/>
      <c r="F17" s="4"/>
      <c r="G17" s="4"/>
      <c r="H17" s="4"/>
      <c r="I17" s="4"/>
    </row>
    <row r="18" spans="1:9">
      <c r="A18" s="3"/>
      <c r="B18" s="3" t="s">
        <v>5</v>
      </c>
      <c r="C18" s="3"/>
      <c r="D18" s="538"/>
      <c r="E18" s="538"/>
      <c r="F18" s="9" t="s">
        <v>4</v>
      </c>
      <c r="G18" s="534"/>
      <c r="H18" s="534"/>
      <c r="I18" s="534"/>
    </row>
    <row r="19" spans="1:9" s="7" customFormat="1" ht="3.75" customHeight="1">
      <c r="A19" s="4"/>
      <c r="B19" s="4"/>
      <c r="C19" s="4"/>
      <c r="D19" s="4"/>
      <c r="E19" s="4"/>
      <c r="F19" s="4"/>
      <c r="G19" s="4"/>
      <c r="H19" s="4"/>
      <c r="I19" s="4"/>
    </row>
    <row r="20" spans="1:9" ht="15.75" customHeight="1">
      <c r="A20" s="3"/>
      <c r="B20" s="526" t="s">
        <v>3</v>
      </c>
      <c r="C20" s="526"/>
      <c r="D20" s="537"/>
      <c r="E20" s="537"/>
      <c r="F20" s="30" t="s">
        <v>2</v>
      </c>
      <c r="G20" s="524"/>
      <c r="H20" s="525"/>
      <c r="I20" s="525"/>
    </row>
    <row r="21" spans="1:9" s="2" customFormat="1" ht="9" customHeight="1">
      <c r="A21" s="8"/>
      <c r="B21" s="10"/>
      <c r="C21" s="10"/>
      <c r="D21" s="33"/>
      <c r="E21" s="10"/>
      <c r="F21" s="33"/>
      <c r="G21" s="33"/>
      <c r="H21" s="10"/>
      <c r="I21" s="10"/>
    </row>
    <row r="22" spans="1:9" s="2" customFormat="1" ht="3" customHeight="1">
      <c r="A22" s="8"/>
      <c r="B22" s="6"/>
      <c r="C22" s="6"/>
      <c r="D22" s="30"/>
      <c r="E22" s="6"/>
      <c r="F22" s="30"/>
      <c r="G22" s="30"/>
      <c r="H22" s="6"/>
      <c r="I22" s="6"/>
    </row>
    <row r="23" spans="1:9">
      <c r="A23" s="3"/>
      <c r="B23" s="8" t="s">
        <v>1</v>
      </c>
      <c r="C23" s="8"/>
      <c r="D23" s="32" t="s">
        <v>20</v>
      </c>
      <c r="E23" s="521" t="s">
        <v>6</v>
      </c>
      <c r="F23" s="521"/>
      <c r="G23" s="31">
        <v>20</v>
      </c>
      <c r="H23" s="466" t="s">
        <v>460</v>
      </c>
      <c r="I23" s="14">
        <v>250</v>
      </c>
    </row>
    <row r="24" spans="1:9" ht="6" customHeight="1">
      <c r="A24" s="3"/>
      <c r="B24" s="522"/>
      <c r="C24" s="522"/>
      <c r="D24" s="522"/>
      <c r="E24" s="522"/>
      <c r="F24" s="522"/>
      <c r="G24" s="522"/>
      <c r="H24" s="522"/>
      <c r="I24" s="522"/>
    </row>
    <row r="25" spans="1:9" ht="15.75" customHeight="1">
      <c r="A25" s="3"/>
      <c r="B25" s="66" t="s">
        <v>213</v>
      </c>
      <c r="C25" s="66"/>
      <c r="D25" s="312" t="s">
        <v>13</v>
      </c>
      <c r="E25" s="521" t="s">
        <v>6</v>
      </c>
      <c r="F25" s="521"/>
      <c r="G25" s="317">
        <v>0</v>
      </c>
      <c r="H25" s="313" t="s">
        <v>215</v>
      </c>
      <c r="I25" s="14">
        <v>0</v>
      </c>
    </row>
    <row r="26" spans="1:9" s="59" customFormat="1" ht="5.25" customHeight="1">
      <c r="A26" s="61"/>
      <c r="B26" s="522"/>
      <c r="C26" s="522"/>
      <c r="D26" s="522"/>
      <c r="E26" s="522"/>
      <c r="F26" s="522"/>
      <c r="G26" s="522"/>
      <c r="H26" s="522"/>
      <c r="I26" s="522"/>
    </row>
    <row r="27" spans="1:9" s="65" customFormat="1" ht="15" customHeight="1">
      <c r="A27" s="62"/>
      <c r="B27" s="526" t="s">
        <v>462</v>
      </c>
      <c r="C27" s="526"/>
      <c r="D27" s="528" t="s">
        <v>348</v>
      </c>
      <c r="E27" s="529"/>
      <c r="F27" s="483" t="s">
        <v>461</v>
      </c>
      <c r="G27" s="527" t="s">
        <v>330</v>
      </c>
      <c r="H27" s="527"/>
      <c r="I27" s="527"/>
    </row>
    <row r="28" spans="1:9" ht="5.25" customHeight="1">
      <c r="A28" s="3"/>
      <c r="B28" s="522"/>
      <c r="C28" s="522"/>
      <c r="D28" s="522"/>
      <c r="E28" s="522"/>
      <c r="F28" s="522"/>
      <c r="G28" s="522"/>
      <c r="H28" s="522"/>
      <c r="I28" s="522"/>
    </row>
    <row r="29" spans="1:9" s="7" customFormat="1" ht="15" customHeight="1">
      <c r="A29" s="4"/>
      <c r="B29" s="526" t="s">
        <v>8</v>
      </c>
      <c r="C29" s="526"/>
      <c r="D29" s="513"/>
      <c r="E29" s="513"/>
      <c r="F29" s="513"/>
      <c r="G29" s="9" t="s">
        <v>34</v>
      </c>
      <c r="H29" s="523"/>
      <c r="I29" s="523"/>
    </row>
    <row r="30" spans="1:9" s="7" customFormat="1" ht="3.75" customHeight="1">
      <c r="A30" s="4"/>
      <c r="B30" s="36"/>
      <c r="C30" s="36"/>
      <c r="D30" s="36"/>
      <c r="E30" s="36"/>
      <c r="F30" s="36"/>
      <c r="G30" s="36"/>
      <c r="H30" s="36"/>
      <c r="I30" s="36"/>
    </row>
    <row r="31" spans="1:9" s="7" customFormat="1" ht="13.5" customHeight="1">
      <c r="A31" s="4"/>
      <c r="B31" s="498" t="s">
        <v>7</v>
      </c>
      <c r="C31" s="498"/>
      <c r="D31" s="375" t="s">
        <v>354</v>
      </c>
      <c r="E31" s="498" t="s">
        <v>18</v>
      </c>
      <c r="F31" s="498"/>
      <c r="G31" s="498"/>
      <c r="H31" s="501" t="s">
        <v>353</v>
      </c>
      <c r="I31" s="501"/>
    </row>
    <row r="32" spans="1:9" s="7" customFormat="1" ht="6" customHeight="1">
      <c r="A32" s="4"/>
      <c r="B32" s="30"/>
      <c r="C32" s="30"/>
      <c r="D32" s="15"/>
      <c r="E32" s="15"/>
      <c r="F32" s="15"/>
      <c r="G32" s="30"/>
      <c r="H32" s="35"/>
      <c r="I32" s="35"/>
    </row>
    <row r="33" spans="1:9" s="7" customFormat="1" ht="16.5" customHeight="1">
      <c r="A33" s="4"/>
      <c r="B33" s="6" t="s">
        <v>9</v>
      </c>
      <c r="C33" s="6"/>
      <c r="D33" s="15"/>
      <c r="E33" s="497" t="s">
        <v>35</v>
      </c>
      <c r="F33" s="497"/>
      <c r="G33" s="500" t="s">
        <v>10</v>
      </c>
      <c r="H33" s="500"/>
      <c r="I33" s="500"/>
    </row>
    <row r="34" spans="1:9" s="7" customFormat="1" ht="35.25" customHeight="1">
      <c r="A34" s="4"/>
      <c r="B34" s="502" t="s">
        <v>352</v>
      </c>
      <c r="C34" s="502"/>
      <c r="D34" s="502"/>
      <c r="E34" s="502"/>
      <c r="F34" s="502"/>
      <c r="G34" s="502"/>
      <c r="H34" s="502"/>
      <c r="I34" s="502"/>
    </row>
    <row r="35" spans="1:9" s="7" customFormat="1" ht="9.75" customHeight="1">
      <c r="A35" s="4"/>
      <c r="B35" s="17"/>
      <c r="C35" s="17"/>
      <c r="D35" s="17"/>
      <c r="E35" s="17"/>
      <c r="F35" s="17"/>
      <c r="G35" s="17"/>
      <c r="H35" s="17"/>
      <c r="I35" s="17"/>
    </row>
    <row r="36" spans="1:9" ht="12" customHeight="1">
      <c r="A36" s="3"/>
      <c r="B36" s="29" t="s">
        <v>12</v>
      </c>
      <c r="C36" s="29"/>
      <c r="D36" s="29"/>
      <c r="E36" s="489" t="s">
        <v>13</v>
      </c>
      <c r="F36" s="489"/>
      <c r="G36" s="489"/>
      <c r="H36" s="498" t="s">
        <v>14</v>
      </c>
      <c r="I36" s="498"/>
    </row>
    <row r="37" spans="1:9" s="12" customFormat="1" ht="16.5" customHeight="1">
      <c r="A37" s="11"/>
      <c r="B37" s="499" t="s">
        <v>11</v>
      </c>
      <c r="C37" s="499"/>
      <c r="D37" s="499"/>
      <c r="E37" s="10"/>
      <c r="F37" s="10"/>
      <c r="G37" s="10"/>
      <c r="H37" s="10"/>
      <c r="I37" s="19"/>
    </row>
    <row r="38" spans="1:9" ht="6" customHeight="1">
      <c r="A38" s="3"/>
      <c r="B38" s="4"/>
      <c r="C38" s="4"/>
      <c r="D38" s="4"/>
      <c r="E38" s="4"/>
      <c r="F38" s="4"/>
      <c r="G38" s="4"/>
      <c r="H38" s="4"/>
      <c r="I38" s="4"/>
    </row>
    <row r="39" spans="1:9" ht="17.25" customHeight="1">
      <c r="A39" s="3"/>
      <c r="B39" s="3" t="s">
        <v>21</v>
      </c>
      <c r="C39" s="3"/>
      <c r="D39" s="513"/>
      <c r="E39" s="513"/>
      <c r="F39" s="513"/>
      <c r="G39" s="513"/>
      <c r="H39" s="67" t="s">
        <v>242</v>
      </c>
      <c r="I39" s="43"/>
    </row>
    <row r="40" spans="1:9" s="7" customFormat="1" ht="3" customHeight="1">
      <c r="A40" s="4"/>
      <c r="B40" s="3"/>
      <c r="C40" s="3"/>
      <c r="D40" s="3"/>
      <c r="E40" s="4"/>
      <c r="F40" s="4"/>
      <c r="G40" s="3"/>
      <c r="H40" s="4"/>
      <c r="I40" s="3"/>
    </row>
    <row r="41" spans="1:9" ht="7.5" customHeight="1">
      <c r="A41" s="3"/>
      <c r="B41" s="35"/>
      <c r="C41" s="35"/>
      <c r="D41" s="5"/>
      <c r="E41" s="6"/>
      <c r="F41" s="5"/>
      <c r="G41" s="6"/>
      <c r="H41" s="5"/>
      <c r="I41" s="6"/>
    </row>
    <row r="42" spans="1:9" s="7" customFormat="1" ht="15" customHeight="1">
      <c r="A42" s="4"/>
      <c r="B42" s="505" t="s">
        <v>36</v>
      </c>
      <c r="C42" s="505"/>
      <c r="D42" s="38" t="s">
        <v>35</v>
      </c>
      <c r="E42" s="509" t="s">
        <v>261</v>
      </c>
      <c r="F42" s="509"/>
      <c r="G42" s="509"/>
      <c r="H42" s="493"/>
      <c r="I42" s="493"/>
    </row>
    <row r="43" spans="1:9" ht="6.75" customHeight="1">
      <c r="A43" s="3"/>
      <c r="B43" s="20"/>
      <c r="C43" s="20"/>
      <c r="D43" s="20"/>
      <c r="E43" s="20"/>
      <c r="F43" s="20"/>
      <c r="G43" s="20"/>
      <c r="H43" s="20"/>
      <c r="I43" s="20"/>
    </row>
    <row r="44" spans="1:9" s="7" customFormat="1" ht="12.75" customHeight="1">
      <c r="A44" s="4"/>
      <c r="B44" s="23"/>
      <c r="C44" s="23"/>
      <c r="D44" s="23"/>
      <c r="E44" s="504"/>
      <c r="F44" s="504"/>
      <c r="G44" s="504"/>
      <c r="H44" s="508"/>
      <c r="I44" s="508"/>
    </row>
    <row r="45" spans="1:9">
      <c r="A45" s="3"/>
      <c r="B45" s="460" t="s">
        <v>351</v>
      </c>
      <c r="C45" s="38" t="s">
        <v>19</v>
      </c>
      <c r="D45" s="37" t="s">
        <v>22</v>
      </c>
      <c r="E45" s="507" t="s">
        <v>212</v>
      </c>
      <c r="F45" s="507"/>
      <c r="G45" s="507"/>
      <c r="H45" s="484" t="s">
        <v>38</v>
      </c>
      <c r="I45" s="39" t="s">
        <v>37</v>
      </c>
    </row>
    <row r="46" spans="1:9" s="7" customFormat="1" ht="6.75" customHeight="1">
      <c r="A46" s="4"/>
      <c r="B46" s="6"/>
      <c r="C46" s="6"/>
      <c r="D46" s="24"/>
      <c r="E46" s="22"/>
      <c r="F46" s="22"/>
      <c r="G46" s="22"/>
      <c r="H46" s="22"/>
      <c r="I46" s="22"/>
    </row>
    <row r="47" spans="1:9">
      <c r="A47" s="3"/>
      <c r="B47" s="25"/>
      <c r="C47" s="38" t="s">
        <v>19</v>
      </c>
      <c r="D47" s="40" t="s">
        <v>39</v>
      </c>
      <c r="E47" s="507" t="s">
        <v>212</v>
      </c>
      <c r="F47" s="507"/>
      <c r="G47" s="507"/>
      <c r="H47" s="506" t="s">
        <v>38</v>
      </c>
      <c r="I47" s="506"/>
    </row>
    <row r="48" spans="1:9" s="7" customFormat="1" ht="3" customHeight="1">
      <c r="A48" s="4"/>
      <c r="B48" s="6"/>
      <c r="C48" s="24"/>
      <c r="D48" s="24"/>
      <c r="E48" s="6"/>
      <c r="F48" s="6"/>
      <c r="G48" s="6"/>
      <c r="H48" s="505"/>
      <c r="I48" s="505"/>
    </row>
    <row r="49" spans="1:9" s="7" customFormat="1" ht="12.75" customHeight="1">
      <c r="A49" s="4"/>
      <c r="B49" s="6"/>
      <c r="C49" s="24"/>
      <c r="D49" s="24"/>
      <c r="E49" s="507" t="s">
        <v>212</v>
      </c>
      <c r="F49" s="507"/>
      <c r="G49" s="507"/>
      <c r="H49" s="506" t="s">
        <v>38</v>
      </c>
      <c r="I49" s="506"/>
    </row>
    <row r="50" spans="1:9" ht="6.75" customHeight="1">
      <c r="A50" s="3"/>
      <c r="B50" s="10"/>
      <c r="C50" s="26"/>
      <c r="D50" s="26"/>
      <c r="E50" s="27"/>
      <c r="F50" s="10"/>
      <c r="G50" s="10"/>
      <c r="H50" s="10"/>
      <c r="I50" s="10"/>
    </row>
    <row r="51" spans="1:9" s="7" customFormat="1" ht="11.25" customHeight="1">
      <c r="A51" s="4"/>
      <c r="B51" s="355"/>
      <c r="C51" s="356"/>
      <c r="D51" s="356"/>
      <c r="E51" s="357"/>
      <c r="F51" s="355"/>
      <c r="G51" s="355"/>
      <c r="H51" s="355"/>
      <c r="I51" s="355"/>
    </row>
    <row r="52" spans="1:9" ht="14.25" customHeight="1">
      <c r="A52" s="3"/>
      <c r="B52" s="503" t="s">
        <v>27</v>
      </c>
      <c r="C52" s="503"/>
      <c r="D52" s="486" t="s">
        <v>245</v>
      </c>
      <c r="E52" s="491" t="s">
        <v>250</v>
      </c>
      <c r="F52" s="491"/>
      <c r="G52" s="491"/>
      <c r="H52" s="491"/>
      <c r="I52" s="491"/>
    </row>
    <row r="53" spans="1:9" s="59" customFormat="1" ht="4.8" customHeight="1">
      <c r="A53" s="61"/>
      <c r="B53" s="503"/>
      <c r="C53" s="503"/>
      <c r="D53" s="365"/>
      <c r="E53" s="485"/>
      <c r="F53" s="420"/>
      <c r="G53" s="485"/>
      <c r="H53" s="359"/>
      <c r="I53" s="485"/>
    </row>
    <row r="54" spans="1:9" s="7" customFormat="1" ht="12.6" customHeight="1">
      <c r="A54" s="4"/>
      <c r="B54" s="503"/>
      <c r="C54" s="503"/>
      <c r="D54" s="488" t="s">
        <v>472</v>
      </c>
      <c r="E54" s="488"/>
      <c r="F54" s="488"/>
      <c r="G54" s="510" t="s">
        <v>35</v>
      </c>
      <c r="H54" s="510"/>
      <c r="I54" s="510"/>
    </row>
    <row r="55" spans="1:9" s="7" customFormat="1" ht="4.5" customHeight="1">
      <c r="A55" s="4"/>
      <c r="B55" s="361"/>
      <c r="C55" s="360"/>
      <c r="D55" s="360"/>
      <c r="E55" s="360"/>
      <c r="F55" s="360"/>
      <c r="G55" s="360"/>
      <c r="H55" s="360"/>
      <c r="I55" s="360"/>
    </row>
    <row r="56" spans="1:9" s="7" customFormat="1" ht="18.75" customHeight="1">
      <c r="A56" s="13"/>
      <c r="B56" s="358" t="s">
        <v>30</v>
      </c>
      <c r="C56" s="358"/>
      <c r="D56" s="362"/>
      <c r="E56" s="520" t="s">
        <v>471</v>
      </c>
      <c r="F56" s="520"/>
      <c r="G56" s="520"/>
      <c r="H56" s="520"/>
      <c r="I56" s="520"/>
    </row>
    <row r="57" spans="1:9" s="7" customFormat="1" ht="6" customHeight="1">
      <c r="A57" s="4"/>
      <c r="B57" s="360"/>
      <c r="C57" s="360"/>
      <c r="D57" s="363"/>
      <c r="E57" s="363"/>
      <c r="F57" s="363"/>
      <c r="G57" s="363"/>
      <c r="H57" s="363"/>
      <c r="I57" s="364"/>
    </row>
    <row r="58" spans="1:9" ht="3" customHeight="1">
      <c r="A58" s="3"/>
      <c r="B58" s="360"/>
      <c r="C58" s="360"/>
      <c r="D58" s="364"/>
      <c r="E58" s="364"/>
      <c r="F58" s="365"/>
      <c r="G58" s="365"/>
      <c r="H58" s="364"/>
      <c r="I58" s="360"/>
    </row>
    <row r="59" spans="1:9" ht="12.75" customHeight="1">
      <c r="A59" s="8"/>
      <c r="B59" s="488" t="s">
        <v>33</v>
      </c>
      <c r="C59" s="488"/>
      <c r="D59" s="488"/>
      <c r="E59" s="488"/>
      <c r="F59" s="493" t="s">
        <v>224</v>
      </c>
      <c r="G59" s="515"/>
      <c r="H59" s="514" t="s">
        <v>225</v>
      </c>
      <c r="I59" s="493"/>
    </row>
    <row r="60" spans="1:9" ht="7.5" customHeight="1">
      <c r="B60" s="360"/>
      <c r="C60" s="360"/>
      <c r="D60" s="364"/>
      <c r="E60" s="364"/>
      <c r="F60" s="365"/>
      <c r="G60" s="365"/>
      <c r="H60" s="364"/>
      <c r="I60" s="360"/>
    </row>
    <row r="61" spans="1:9" s="59" customFormat="1">
      <c r="B61" s="488" t="s">
        <v>243</v>
      </c>
      <c r="C61" s="488"/>
      <c r="D61" s="488"/>
      <c r="E61" s="488"/>
      <c r="F61" s="494" t="s">
        <v>464</v>
      </c>
      <c r="G61" s="494"/>
      <c r="H61" s="494"/>
      <c r="I61" s="494"/>
    </row>
    <row r="62" spans="1:9" s="59" customFormat="1" ht="4.5" customHeight="1">
      <c r="B62" s="366"/>
      <c r="C62" s="366"/>
      <c r="D62" s="366"/>
      <c r="E62" s="366"/>
      <c r="F62" s="367"/>
      <c r="G62" s="367"/>
      <c r="H62" s="367"/>
      <c r="I62" s="368"/>
    </row>
    <row r="63" spans="1:9" s="59" customFormat="1" ht="3" customHeight="1">
      <c r="B63" s="4"/>
      <c r="C63" s="4"/>
      <c r="D63" s="4"/>
      <c r="E63" s="4"/>
      <c r="F63" s="9"/>
      <c r="G63" s="9"/>
      <c r="H63" s="9"/>
      <c r="I63" s="9"/>
    </row>
    <row r="64" spans="1:9" s="65" customFormat="1" ht="10.5" customHeight="1">
      <c r="B64" s="369" t="s">
        <v>234</v>
      </c>
      <c r="C64" s="68"/>
      <c r="D64" s="68" t="s">
        <v>235</v>
      </c>
      <c r="E64" s="68"/>
    </row>
    <row r="65" spans="1:12" s="59" customFormat="1" ht="4.5" customHeight="1">
      <c r="B65" s="65"/>
      <c r="C65" s="65"/>
      <c r="D65" s="65"/>
      <c r="E65" s="65"/>
      <c r="F65" s="65"/>
      <c r="G65" s="65"/>
      <c r="H65" s="65"/>
      <c r="I65" s="65"/>
    </row>
    <row r="66" spans="1:12" s="65" customFormat="1" ht="14.25" customHeight="1">
      <c r="B66" s="496" t="s">
        <v>244</v>
      </c>
      <c r="C66" s="496"/>
      <c r="D66" s="496"/>
      <c r="E66" s="374" t="s">
        <v>35</v>
      </c>
      <c r="F66" s="494" t="s">
        <v>238</v>
      </c>
      <c r="G66" s="494"/>
      <c r="H66" s="494"/>
      <c r="I66" s="494"/>
    </row>
    <row r="67" spans="1:12" s="59" customFormat="1" ht="6" customHeight="1">
      <c r="B67" s="65"/>
      <c r="C67" s="65"/>
      <c r="D67" s="65"/>
      <c r="E67" s="65"/>
      <c r="F67" s="65"/>
      <c r="G67" s="65"/>
      <c r="H67" s="65"/>
      <c r="I67" s="65"/>
    </row>
    <row r="68" spans="1:12" ht="3.75" customHeight="1">
      <c r="B68" s="350"/>
      <c r="C68" s="350"/>
      <c r="D68" s="350"/>
      <c r="E68" s="350"/>
      <c r="F68" s="352"/>
      <c r="G68" s="352"/>
      <c r="H68" s="352"/>
      <c r="I68" s="352"/>
    </row>
    <row r="69" spans="1:12" ht="18" customHeight="1">
      <c r="B69" s="62" t="s">
        <v>467</v>
      </c>
      <c r="C69" s="62"/>
      <c r="D69" s="62"/>
      <c r="E69" s="62"/>
      <c r="F69" s="487" t="s">
        <v>466</v>
      </c>
      <c r="G69" s="487"/>
      <c r="H69" s="487"/>
      <c r="I69" s="487"/>
    </row>
    <row r="70" spans="1:12" s="65" customFormat="1" ht="4.5" customHeight="1">
      <c r="B70" s="62"/>
      <c r="C70" s="62"/>
      <c r="D70" s="62"/>
      <c r="E70" s="62"/>
      <c r="F70" s="67"/>
      <c r="G70" s="67"/>
      <c r="H70" s="67"/>
      <c r="I70" s="67"/>
    </row>
    <row r="71" spans="1:12" s="59" customFormat="1" ht="3.75" customHeight="1">
      <c r="B71" s="350"/>
      <c r="C71" s="350"/>
      <c r="D71" s="350"/>
      <c r="E71" s="350"/>
      <c r="F71" s="352"/>
      <c r="G71" s="352"/>
      <c r="H71" s="352"/>
      <c r="I71" s="352"/>
    </row>
    <row r="72" spans="1:12" s="59" customFormat="1" ht="18" customHeight="1">
      <c r="B72" s="62" t="s">
        <v>236</v>
      </c>
      <c r="C72" s="62"/>
      <c r="D72" s="62"/>
      <c r="E72" s="62"/>
      <c r="F72" s="487" t="s">
        <v>237</v>
      </c>
      <c r="G72" s="487"/>
      <c r="H72" s="487"/>
      <c r="I72" s="487"/>
    </row>
    <row r="73" spans="1:12" s="7" customFormat="1" ht="6" customHeight="1">
      <c r="B73" s="350"/>
      <c r="C73" s="350"/>
      <c r="D73" s="350"/>
      <c r="E73" s="350"/>
      <c r="F73" s="352"/>
      <c r="G73" s="352"/>
      <c r="H73" s="352"/>
      <c r="I73" s="352"/>
    </row>
    <row r="74" spans="1:12" ht="20.25" customHeight="1">
      <c r="B74" s="62" t="s">
        <v>469</v>
      </c>
      <c r="C74" s="62"/>
      <c r="D74" s="62"/>
      <c r="E74" s="62"/>
      <c r="F74" s="491" t="s">
        <v>468</v>
      </c>
      <c r="G74" s="491"/>
      <c r="H74" s="491"/>
      <c r="I74" s="491"/>
    </row>
    <row r="75" spans="1:12" s="65" customFormat="1" ht="12" customHeight="1">
      <c r="B75" s="369" t="s">
        <v>239</v>
      </c>
      <c r="C75" s="68"/>
      <c r="D75" s="490" t="s">
        <v>235</v>
      </c>
      <c r="E75" s="490"/>
      <c r="F75" s="490"/>
      <c r="G75" s="490"/>
      <c r="H75" s="490"/>
      <c r="I75" s="490"/>
    </row>
    <row r="76" spans="1:12" ht="3.75" customHeight="1">
      <c r="B76" s="65"/>
      <c r="C76" s="65"/>
      <c r="D76" s="65"/>
      <c r="E76" s="65"/>
      <c r="F76" s="65"/>
      <c r="G76" s="65"/>
      <c r="H76" s="65"/>
      <c r="I76" s="65"/>
    </row>
    <row r="77" spans="1:12" s="370" customFormat="1" ht="18.75" customHeight="1">
      <c r="A77" s="60"/>
      <c r="B77" s="492" t="s">
        <v>470</v>
      </c>
      <c r="C77" s="492"/>
      <c r="D77" s="492"/>
      <c r="E77" s="373"/>
      <c r="F77" s="493" t="s">
        <v>240</v>
      </c>
      <c r="G77" s="493"/>
      <c r="H77" s="493"/>
      <c r="I77" s="493"/>
      <c r="J77" s="60"/>
      <c r="K77" s="60"/>
      <c r="L77" s="60"/>
    </row>
    <row r="78" spans="1:12" ht="3.75" customHeight="1">
      <c r="B78" s="65"/>
      <c r="C78" s="65"/>
      <c r="D78" s="65"/>
      <c r="E78" s="65"/>
      <c r="F78" s="65"/>
      <c r="G78" s="65"/>
      <c r="H78" s="65"/>
      <c r="I78" s="65"/>
    </row>
    <row r="79" spans="1:12" ht="15" customHeight="1">
      <c r="B79" s="495" t="s">
        <v>465</v>
      </c>
      <c r="C79" s="495"/>
      <c r="D79" s="495"/>
      <c r="E79" s="495"/>
      <c r="F79" s="489" t="s">
        <v>473</v>
      </c>
      <c r="G79" s="489"/>
      <c r="H79" s="489"/>
      <c r="I79" s="489"/>
    </row>
    <row r="80" spans="1:12" ht="5.25" customHeight="1">
      <c r="B80" s="371"/>
      <c r="C80" s="371"/>
      <c r="D80" s="371"/>
      <c r="E80" s="371"/>
      <c r="F80" s="372"/>
      <c r="G80" s="372"/>
      <c r="H80" s="372"/>
      <c r="I80" s="372"/>
    </row>
    <row r="81" spans="2:9" ht="18" customHeight="1">
      <c r="B81" s="519" t="s">
        <v>29</v>
      </c>
      <c r="C81" s="519"/>
      <c r="D81" s="519"/>
      <c r="E81" s="519"/>
      <c r="F81" s="512"/>
      <c r="G81" s="512"/>
      <c r="H81" s="512"/>
      <c r="I81" s="512"/>
    </row>
    <row r="82" spans="2:9" ht="5.25" customHeight="1">
      <c r="B82" s="7"/>
      <c r="C82" s="7"/>
      <c r="D82" s="7"/>
      <c r="E82" s="7"/>
      <c r="F82" s="7"/>
      <c r="G82" s="7"/>
      <c r="H82" s="7"/>
      <c r="I82" s="7"/>
    </row>
    <row r="83" spans="2:9" ht="15" customHeight="1">
      <c r="B83" s="496" t="s">
        <v>16</v>
      </c>
      <c r="C83" s="496"/>
      <c r="D83" s="496"/>
      <c r="E83" s="517" t="s">
        <v>42</v>
      </c>
      <c r="F83" s="517"/>
      <c r="G83" s="518"/>
      <c r="H83" s="516" t="s">
        <v>41</v>
      </c>
      <c r="I83" s="506"/>
    </row>
    <row r="84" spans="2:9" ht="4.5" customHeight="1">
      <c r="B84" s="7"/>
      <c r="C84" s="7"/>
      <c r="D84" s="7"/>
      <c r="E84" s="7"/>
      <c r="F84" s="7"/>
      <c r="G84" s="7"/>
      <c r="H84" s="7"/>
      <c r="I84" s="7"/>
    </row>
    <row r="85" spans="2:9">
      <c r="B85" s="496" t="s">
        <v>31</v>
      </c>
      <c r="C85" s="496"/>
      <c r="D85" s="496"/>
      <c r="E85" s="496"/>
      <c r="F85" s="489" t="s">
        <v>32</v>
      </c>
      <c r="G85" s="489"/>
      <c r="H85" s="489"/>
      <c r="I85" s="489"/>
    </row>
    <row r="86" spans="2:9" ht="6.75" customHeight="1">
      <c r="B86" s="318"/>
      <c r="C86" s="318"/>
      <c r="D86" s="318"/>
      <c r="E86" s="318"/>
      <c r="F86" s="319"/>
      <c r="G86" s="319"/>
      <c r="H86" s="319"/>
      <c r="I86" s="319"/>
    </row>
    <row r="87" spans="2:9">
      <c r="B87" s="62" t="s">
        <v>229</v>
      </c>
      <c r="C87" s="62"/>
      <c r="D87" s="62"/>
      <c r="E87" s="62"/>
      <c r="F87" s="487" t="s">
        <v>226</v>
      </c>
      <c r="G87" s="487"/>
      <c r="H87" s="487"/>
      <c r="I87" s="487"/>
    </row>
    <row r="88" spans="2:9" ht="3.75" customHeight="1">
      <c r="B88" s="511" t="s">
        <v>17</v>
      </c>
      <c r="C88" s="511"/>
      <c r="D88" s="511"/>
      <c r="E88" s="511"/>
      <c r="F88" s="511"/>
      <c r="G88" s="511"/>
      <c r="H88" s="511"/>
      <c r="I88" s="511"/>
    </row>
    <row r="89" spans="2:9">
      <c r="B89" s="511"/>
      <c r="C89" s="511"/>
      <c r="D89" s="511"/>
      <c r="E89" s="511"/>
      <c r="F89" s="511"/>
      <c r="G89" s="511"/>
      <c r="H89" s="511"/>
      <c r="I89" s="511"/>
    </row>
    <row r="90" spans="2:9">
      <c r="B90" s="511"/>
      <c r="C90" s="511"/>
      <c r="D90" s="511"/>
      <c r="E90" s="511"/>
      <c r="F90" s="511"/>
      <c r="G90" s="511"/>
      <c r="H90" s="511"/>
      <c r="I90" s="511"/>
    </row>
  </sheetData>
  <sheetProtection selectLockedCells="1"/>
  <customSheetViews>
    <customSheetView guid="{7CC668C6-3844-4CC0-92CD-1DDF109DC849}" showPageBreaks="1" showGridLines="0" fitToPage="1" printArea="1" view="pageLayout" topLeftCell="A46">
      <selection activeCell="A2" sqref="A2:I75"/>
      <pageMargins left="0.23622047244094491" right="0.23622047244094491" top="0.19685039370078741" bottom="0.19685039370078741" header="0.11811023622047245" footer="0.11811023622047245"/>
      <pageSetup paperSize="9" orientation="portrait" r:id="rId1"/>
    </customSheetView>
  </customSheetViews>
  <mergeCells count="75">
    <mergeCell ref="E12:I12"/>
    <mergeCell ref="B14:C14"/>
    <mergeCell ref="G14:H14"/>
    <mergeCell ref="D16:I16"/>
    <mergeCell ref="E23:F23"/>
    <mergeCell ref="D20:E20"/>
    <mergeCell ref="B20:C20"/>
    <mergeCell ref="G18:I18"/>
    <mergeCell ref="D18:E18"/>
    <mergeCell ref="D2:G4"/>
    <mergeCell ref="A3:C3"/>
    <mergeCell ref="A4:C4"/>
    <mergeCell ref="D5:G5"/>
    <mergeCell ref="B10:I10"/>
    <mergeCell ref="E25:F25"/>
    <mergeCell ref="B28:I28"/>
    <mergeCell ref="D29:F29"/>
    <mergeCell ref="H29:I29"/>
    <mergeCell ref="G20:I20"/>
    <mergeCell ref="B26:I26"/>
    <mergeCell ref="B27:C27"/>
    <mergeCell ref="B24:I24"/>
    <mergeCell ref="B29:C29"/>
    <mergeCell ref="G27:I27"/>
    <mergeCell ref="D27:E27"/>
    <mergeCell ref="B88:I90"/>
    <mergeCell ref="B83:D83"/>
    <mergeCell ref="B85:E85"/>
    <mergeCell ref="F81:I81"/>
    <mergeCell ref="D39:G39"/>
    <mergeCell ref="H59:I59"/>
    <mergeCell ref="F59:G59"/>
    <mergeCell ref="H83:I83"/>
    <mergeCell ref="E83:G83"/>
    <mergeCell ref="B81:E81"/>
    <mergeCell ref="F69:I69"/>
    <mergeCell ref="F66:I66"/>
    <mergeCell ref="F72:I72"/>
    <mergeCell ref="E56:I56"/>
    <mergeCell ref="E45:G45"/>
    <mergeCell ref="B52:C54"/>
    <mergeCell ref="E44:G44"/>
    <mergeCell ref="B42:C42"/>
    <mergeCell ref="H49:I49"/>
    <mergeCell ref="E49:G49"/>
    <mergeCell ref="H48:I48"/>
    <mergeCell ref="H47:I47"/>
    <mergeCell ref="E47:G47"/>
    <mergeCell ref="H44:I44"/>
    <mergeCell ref="E42:G42"/>
    <mergeCell ref="H42:I42"/>
    <mergeCell ref="E52:I52"/>
    <mergeCell ref="G54:I54"/>
    <mergeCell ref="D54:F54"/>
    <mergeCell ref="E33:F33"/>
    <mergeCell ref="E31:G31"/>
    <mergeCell ref="B37:D37"/>
    <mergeCell ref="B31:C31"/>
    <mergeCell ref="G33:I33"/>
    <mergeCell ref="H31:I31"/>
    <mergeCell ref="B34:I34"/>
    <mergeCell ref="E36:G36"/>
    <mergeCell ref="H36:I36"/>
    <mergeCell ref="F87:I87"/>
    <mergeCell ref="B59:E59"/>
    <mergeCell ref="F85:I85"/>
    <mergeCell ref="D75:I75"/>
    <mergeCell ref="F74:I74"/>
    <mergeCell ref="B77:D77"/>
    <mergeCell ref="F77:I77"/>
    <mergeCell ref="B61:E61"/>
    <mergeCell ref="F61:I61"/>
    <mergeCell ref="B79:E79"/>
    <mergeCell ref="F79:I79"/>
    <mergeCell ref="B66:D66"/>
  </mergeCells>
  <dataValidations count="22">
    <dataValidation type="list" showInputMessage="1" showErrorMessage="1" sqref="F85:I86 F68:I68 F71:I71 F73:I73">
      <formula1>"OUI,NON,NE SAIS PAS"</formula1>
    </dataValidation>
    <dataValidation type="list" showInputMessage="1" showErrorMessage="1" sqref="E83:G83 G77 G66">
      <formula1>"FACEBOOK,INSTAGRAM,SITE INTERNET,CONNAISSANCE"</formula1>
    </dataValidation>
    <dataValidation showInputMessage="1" showErrorMessage="1" sqref="E77:F77 F79:I80 F66 D29:F29"/>
    <dataValidation type="list" allowBlank="1" showInputMessage="1" showErrorMessage="1" sqref="F72:I72">
      <formula1>"OUI AVEC MAINS,OUI AVEC CHAUSSONS,OUI AVEC ECHO, OUI AVEC PLUSIEURS,NON"</formula1>
    </dataValidation>
    <dataValidation type="list" allowBlank="1" showInputMessage="1" showErrorMessage="1" sqref="F69:I69">
      <formula1>"100% MAMAN,100% COUPLE, +MAMAN, +COUPLE, + FAMILLE, JUSTE EQUILIBRE"</formula1>
    </dataValidation>
    <dataValidation type="list" allowBlank="1" showInputMessage="1" showErrorMessage="1" sqref="D42 G54:I54 E36:G36">
      <formula1>"OUI,NON"</formula1>
    </dataValidation>
    <dataValidation type="list" showInputMessage="1" showErrorMessage="1" sqref="C45 E66 C47 E33:F33 I14">
      <formula1>"OUI,NON"</formula1>
    </dataValidation>
    <dataValidation type="list" allowBlank="1" showInputMessage="1" showErrorMessage="1" sqref="H42:I42">
      <formula1>"JUMEAUX,TRIPLES,QUADRUPLES,QUINTUPLES"</formula1>
    </dataValidation>
    <dataValidation type="list" showInputMessage="1" showErrorMessage="1" sqref="D31">
      <formula1>"VIREMENT,PAYPAL ENTRE PROCHES,CHEQUE"</formula1>
    </dataValidation>
    <dataValidation type="list" allowBlank="1" showInputMessage="1" showErrorMessage="1" sqref="G23">
      <formula1>"10,20,30"</formula1>
    </dataValidation>
    <dataValidation type="list" showInputMessage="1" showErrorMessage="1" sqref="H23">
      <formula1>"ESSENTIEL,SIGNATURE,PRESTIGE"</formula1>
    </dataValidation>
    <dataValidation type="list" showInputMessage="1" showErrorMessage="1" sqref="I23">
      <formula1>"200€,250€,300€"</formula1>
    </dataValidation>
    <dataValidation type="list" showInputMessage="1" showErrorMessage="1" sqref="H31:I31">
      <formula1>"VIREMENT,PAYPAL ENTRE PROCHES,CARTE BANCAIRE,CHEQUE,ESPECES"</formula1>
    </dataValidation>
    <dataValidation type="list" showInputMessage="1" showErrorMessage="1" sqref="G25">
      <formula1>"0,5,8"</formula1>
    </dataValidation>
    <dataValidation type="list" showInputMessage="1" showErrorMessage="1" sqref="H25">
      <formula1>"NEANT,SOLO,DUO"</formula1>
    </dataValidation>
    <dataValidation type="list" showInputMessage="1" showErrorMessage="1" sqref="I25">
      <formula1>"0€,95€,120€"</formula1>
    </dataValidation>
    <dataValidation type="list" showInputMessage="1" showErrorMessage="1" sqref="D27">
      <formula1>"OUI MAGAZINE 40€,NON"</formula1>
    </dataValidation>
    <dataValidation type="list" allowBlank="1" showInputMessage="1" showErrorMessage="1" sqref="I39">
      <formula1>"FILLE,GARCON,SURPRISE"</formula1>
    </dataValidation>
    <dataValidation type="list" allowBlank="1" showInputMessage="1" showErrorMessage="1" sqref="G27:I27">
      <formula1>"Maquilage et coiffure 50€, NON"</formula1>
    </dataValidation>
    <dataValidation type="list" showInputMessage="1" showErrorMessage="1" sqref="F27">
      <formula1>"DECOR BOHEME +20€, PAS DE DECOR BOHEME"</formula1>
    </dataValidation>
    <dataValidation type="list" allowBlank="1" showInputMessage="1" showErrorMessage="1" sqref="F61:I61">
      <mc:AlternateContent xmlns:x12ac="http://schemas.microsoft.com/office/spreadsheetml/2011/1/ac" xmlns:mc="http://schemas.openxmlformats.org/markup-compatibility/2006">
        <mc:Choice Requires="x12ac">
          <x12ac:list>ROSE ET BLANC, ROSE ET VIOLET, JAUNE ET ORANGE," JAUNE, ORANGE ET ROUGE", ROUGE</x12ac:list>
        </mc:Choice>
        <mc:Fallback>
          <formula1>"ROSE ET BLANC, ROSE ET VIOLET, JAUNE ET ORANGE, JAUNE, ORANGE ET ROUGE, ROUGE"</formula1>
        </mc:Fallback>
      </mc:AlternateContent>
    </dataValidation>
    <dataValidation type="list" showInputMessage="1" showErrorMessage="1" sqref="E52:I52">
      <formula1>"CLASSIQUE,MODERNE,LES 2"</formula1>
    </dataValidation>
  </dataValidations>
  <pageMargins left="0.23622047244094491" right="0.23622047244094491" top="0.19685039370078741" bottom="0.19685039370078741" header="0.11811023622047245" footer="0.11811023622047245"/>
  <pageSetup paperSize="9" scale="97" orientation="portrait" r:id="rId2"/>
  <drawing r:id="rId3"/>
  <legacyDrawing r:id="rId4"/>
</worksheet>
</file>

<file path=xl/worksheets/sheet2.xml><?xml version="1.0" encoding="utf-8"?>
<worksheet xmlns="http://schemas.openxmlformats.org/spreadsheetml/2006/main" xmlns:r="http://schemas.openxmlformats.org/officeDocument/2006/relationships">
  <sheetPr>
    <tabColor rgb="FF0066CC"/>
    <pageSetUpPr fitToPage="1"/>
  </sheetPr>
  <dimension ref="A1:L81"/>
  <sheetViews>
    <sheetView showGridLines="0" showZeros="0" showWhiteSpace="0" view="pageLayout" zoomScale="98" zoomScalePageLayoutView="98" workbookViewId="0">
      <selection activeCell="G27" sqref="G27"/>
    </sheetView>
  </sheetViews>
  <sheetFormatPr baseColWidth="10" defaultColWidth="11.44140625" defaultRowHeight="14.4"/>
  <cols>
    <col min="1" max="1" width="1.6640625" style="59" customWidth="1"/>
    <col min="2" max="3" width="11.44140625" style="59"/>
    <col min="4" max="4" width="18.33203125" style="59" customWidth="1"/>
    <col min="5" max="5" width="5.33203125" style="59" customWidth="1"/>
    <col min="6" max="6" width="15.44140625" style="59" customWidth="1"/>
    <col min="7" max="7" width="6.5546875" style="59" customWidth="1"/>
    <col min="8" max="8" width="15.5546875" style="59" customWidth="1"/>
    <col min="9" max="9" width="8.6640625" style="59" customWidth="1"/>
    <col min="10" max="10" width="0" style="59" hidden="1" customWidth="1"/>
    <col min="11" max="11" width="9.33203125" style="59" customWidth="1"/>
    <col min="12" max="16384" width="11.44140625" style="59"/>
  </cols>
  <sheetData>
    <row r="1" spans="1:12" ht="4.5" customHeight="1"/>
    <row r="2" spans="1:12" ht="15" customHeight="1">
      <c r="D2" s="530"/>
      <c r="E2" s="530"/>
      <c r="F2" s="530"/>
      <c r="G2" s="530"/>
    </row>
    <row r="3" spans="1:12" ht="15.75" customHeight="1">
      <c r="A3" s="531"/>
      <c r="B3" s="531"/>
      <c r="C3" s="531"/>
      <c r="D3" s="530"/>
      <c r="E3" s="530"/>
      <c r="F3" s="530"/>
      <c r="G3" s="530"/>
      <c r="H3" s="391" t="s">
        <v>210</v>
      </c>
      <c r="I3" s="392"/>
      <c r="K3" s="51"/>
      <c r="L3" s="387"/>
    </row>
    <row r="4" spans="1:12" ht="15" customHeight="1">
      <c r="A4" s="531"/>
      <c r="B4" s="531"/>
      <c r="C4" s="531"/>
      <c r="D4" s="530"/>
      <c r="E4" s="530"/>
      <c r="F4" s="530"/>
      <c r="G4" s="530"/>
      <c r="H4" s="391" t="s">
        <v>260</v>
      </c>
      <c r="I4" s="392"/>
      <c r="K4" s="51"/>
      <c r="L4" s="387"/>
    </row>
    <row r="5" spans="1:12">
      <c r="D5" s="532"/>
      <c r="E5" s="532"/>
      <c r="F5" s="532"/>
      <c r="G5" s="532"/>
    </row>
    <row r="6" spans="1:12" ht="6.75" customHeight="1">
      <c r="B6" s="60"/>
      <c r="C6" s="60"/>
      <c r="D6" s="60"/>
      <c r="E6" s="60"/>
      <c r="F6" s="60"/>
      <c r="G6" s="60"/>
      <c r="H6" s="60"/>
      <c r="I6" s="60"/>
    </row>
    <row r="7" spans="1:12" ht="2.25" customHeight="1"/>
    <row r="8" spans="1:12" ht="3" customHeight="1"/>
    <row r="9" spans="1:12" ht="2.25" customHeight="1"/>
    <row r="10" spans="1:12" ht="5.25" customHeight="1">
      <c r="B10" s="70"/>
      <c r="C10" s="70"/>
      <c r="D10" s="70"/>
      <c r="E10" s="70"/>
      <c r="F10" s="70"/>
      <c r="G10" s="70"/>
      <c r="H10" s="70"/>
      <c r="I10" s="70"/>
    </row>
    <row r="11" spans="1:12" ht="17.25" customHeight="1">
      <c r="A11" s="61"/>
      <c r="B11" s="61" t="s">
        <v>40</v>
      </c>
      <c r="C11" s="61"/>
      <c r="D11" s="62"/>
      <c r="E11" s="534">
        <f>GROSSESSE!E12</f>
        <v>0</v>
      </c>
      <c r="F11" s="534"/>
      <c r="G11" s="534"/>
      <c r="H11" s="534"/>
      <c r="I11" s="534"/>
    </row>
    <row r="12" spans="1:12" s="65" customFormat="1" ht="3.75" customHeight="1">
      <c r="A12" s="62"/>
      <c r="B12" s="384"/>
      <c r="C12" s="384"/>
      <c r="D12" s="63"/>
      <c r="E12" s="64"/>
      <c r="F12" s="385"/>
      <c r="G12" s="64"/>
      <c r="H12" s="63"/>
      <c r="I12" s="64"/>
    </row>
    <row r="13" spans="1:12" s="65" customFormat="1" ht="17.25" customHeight="1">
      <c r="A13" s="62"/>
      <c r="B13" s="535" t="s">
        <v>23</v>
      </c>
      <c r="C13" s="535"/>
      <c r="D13" s="21">
        <f>GROSSESSE!D14</f>
        <v>0</v>
      </c>
      <c r="E13" s="385" t="s">
        <v>25</v>
      </c>
      <c r="F13" s="383" t="str">
        <f>GROSSESSE!F14</f>
        <v>ex: 1m75</v>
      </c>
      <c r="G13" s="536" t="s">
        <v>24</v>
      </c>
      <c r="H13" s="536"/>
      <c r="I13" s="383" t="str">
        <f>GROSSESSE!I14</f>
        <v>OUI/NON</v>
      </c>
    </row>
    <row r="14" spans="1:12" s="65" customFormat="1" ht="6" customHeight="1">
      <c r="A14" s="62"/>
      <c r="B14" s="385"/>
      <c r="C14" s="385"/>
      <c r="D14" s="63"/>
      <c r="E14" s="64"/>
      <c r="F14" s="63"/>
      <c r="G14" s="64"/>
      <c r="H14" s="63"/>
      <c r="I14" s="64"/>
    </row>
    <row r="15" spans="1:12" s="60" customFormat="1" ht="3" customHeight="1">
      <c r="A15" s="66"/>
      <c r="B15" s="64"/>
      <c r="C15" s="64"/>
      <c r="D15" s="385"/>
      <c r="E15" s="64"/>
      <c r="F15" s="385"/>
      <c r="G15" s="385"/>
      <c r="H15" s="64"/>
      <c r="I15" s="64"/>
    </row>
    <row r="16" spans="1:12">
      <c r="A16" s="61"/>
      <c r="B16" s="66" t="s">
        <v>1</v>
      </c>
      <c r="C16" s="66"/>
      <c r="D16" s="379" t="s">
        <v>20</v>
      </c>
      <c r="E16" s="521" t="s">
        <v>6</v>
      </c>
      <c r="F16" s="521"/>
      <c r="G16" s="31">
        <f>GROSSESSE!G23</f>
        <v>20</v>
      </c>
      <c r="H16" s="382" t="str">
        <f>GROSSESSE!H23</f>
        <v>SIGNATURE</v>
      </c>
      <c r="I16" s="14">
        <f>GROSSESSE!I23</f>
        <v>250</v>
      </c>
    </row>
    <row r="17" spans="1:9" ht="6" customHeight="1">
      <c r="A17" s="61"/>
      <c r="B17" s="522"/>
      <c r="C17" s="522"/>
      <c r="D17" s="522"/>
      <c r="E17" s="522"/>
      <c r="F17" s="522"/>
      <c r="G17" s="522"/>
      <c r="H17" s="522"/>
      <c r="I17" s="522"/>
    </row>
    <row r="18" spans="1:9" ht="15.75" customHeight="1">
      <c r="A18" s="61"/>
      <c r="B18" s="66" t="s">
        <v>213</v>
      </c>
      <c r="C18" s="66"/>
      <c r="D18" s="379" t="str">
        <f>GROSSESSE!D25</f>
        <v>OUI /NON</v>
      </c>
      <c r="E18" s="521" t="s">
        <v>6</v>
      </c>
      <c r="F18" s="521"/>
      <c r="G18" s="317">
        <f>GROSSESSE!G25</f>
        <v>0</v>
      </c>
      <c r="H18" s="382" t="str">
        <f>GROSSESSE!H25</f>
        <v>NEANT</v>
      </c>
      <c r="I18" s="14">
        <f>GROSSESSE!I25</f>
        <v>0</v>
      </c>
    </row>
    <row r="19" spans="1:9" ht="5.25" customHeight="1">
      <c r="A19" s="61"/>
      <c r="B19" s="522"/>
      <c r="C19" s="522"/>
      <c r="D19" s="522"/>
      <c r="E19" s="522"/>
      <c r="F19" s="522"/>
      <c r="G19" s="522"/>
      <c r="H19" s="522"/>
      <c r="I19" s="522"/>
    </row>
    <row r="20" spans="1:9" s="65" customFormat="1" ht="15" customHeight="1">
      <c r="A20" s="62"/>
      <c r="B20" s="526" t="s">
        <v>227</v>
      </c>
      <c r="C20" s="526"/>
      <c r="D20" s="513" t="str">
        <f>GROSSESSE!D27</f>
        <v xml:space="preserve">OUI  (MAGAZINE 40€) / NON </v>
      </c>
      <c r="E20" s="513"/>
      <c r="F20" s="513"/>
      <c r="G20" s="539" t="s">
        <v>252</v>
      </c>
      <c r="H20" s="539"/>
      <c r="I20" s="394" t="str">
        <f>GROSSESSE!E36</f>
        <v>OUI /NON</v>
      </c>
    </row>
    <row r="21" spans="1:9" ht="5.25" customHeight="1">
      <c r="A21" s="61"/>
      <c r="B21" s="522"/>
      <c r="C21" s="522"/>
      <c r="D21" s="522"/>
      <c r="E21" s="522"/>
      <c r="F21" s="522"/>
      <c r="G21" s="522"/>
      <c r="H21" s="522"/>
      <c r="I21" s="522"/>
    </row>
    <row r="22" spans="1:9" s="65" customFormat="1" ht="15" customHeight="1">
      <c r="A22" s="62"/>
      <c r="B22" s="526" t="s">
        <v>8</v>
      </c>
      <c r="C22" s="526"/>
      <c r="D22" s="513">
        <f>GROSSESSE!D29</f>
        <v>0</v>
      </c>
      <c r="E22" s="513"/>
      <c r="F22" s="513"/>
      <c r="G22" s="67" t="s">
        <v>34</v>
      </c>
      <c r="H22" s="523">
        <f>GROSSESSE!H29</f>
        <v>0</v>
      </c>
      <c r="I22" s="523"/>
    </row>
    <row r="23" spans="1:9" s="65" customFormat="1" ht="3.75" customHeight="1">
      <c r="A23" s="62"/>
      <c r="B23" s="378"/>
      <c r="C23" s="378"/>
      <c r="D23" s="378"/>
      <c r="E23" s="378"/>
      <c r="F23" s="378"/>
      <c r="G23" s="378"/>
      <c r="H23" s="378"/>
      <c r="I23" s="378"/>
    </row>
    <row r="24" spans="1:9" s="65" customFormat="1" ht="13.5" customHeight="1">
      <c r="A24" s="62"/>
      <c r="B24" s="498" t="s">
        <v>7</v>
      </c>
      <c r="C24" s="498"/>
      <c r="D24" s="375" t="str">
        <f>GROSSESSE!D31</f>
        <v>VIREMENT/PAYPAL/CHEQUE</v>
      </c>
      <c r="E24" s="498" t="s">
        <v>18</v>
      </c>
      <c r="F24" s="498"/>
      <c r="G24" s="498"/>
      <c r="H24" s="501" t="str">
        <f>GROSSESSE!H31</f>
        <v>VIREMENT/PAYPAL/CB/CHEQUE/ESPECES</v>
      </c>
      <c r="I24" s="501"/>
    </row>
    <row r="25" spans="1:9" s="65" customFormat="1" ht="6" customHeight="1">
      <c r="A25" s="62"/>
      <c r="B25" s="385"/>
      <c r="C25" s="385"/>
      <c r="D25" s="69"/>
      <c r="E25" s="69"/>
      <c r="F25" s="69"/>
      <c r="G25" s="385"/>
      <c r="H25" s="384"/>
      <c r="I25" s="384"/>
    </row>
    <row r="26" spans="1:9" s="65" customFormat="1" ht="16.5" customHeight="1">
      <c r="A26" s="62"/>
      <c r="B26" s="64" t="s">
        <v>9</v>
      </c>
      <c r="C26" s="64"/>
      <c r="D26" s="69"/>
      <c r="E26" s="540" t="str">
        <f>GROSSESSE!E33</f>
        <v>OUI/NON</v>
      </c>
      <c r="F26" s="540"/>
      <c r="G26" s="541" t="str">
        <f>GROSSESSE!G27</f>
        <v>MAQUILLAGE ET COIFFURE 50€ / NON</v>
      </c>
      <c r="H26" s="520"/>
      <c r="I26" s="520"/>
    </row>
    <row r="27" spans="1:9" ht="6" customHeight="1">
      <c r="A27" s="61"/>
      <c r="B27" s="62"/>
      <c r="C27" s="62"/>
      <c r="D27" s="62"/>
      <c r="E27" s="62"/>
      <c r="F27" s="62"/>
      <c r="G27" s="62"/>
      <c r="H27" s="62"/>
      <c r="I27" s="62"/>
    </row>
    <row r="28" spans="1:9" ht="17.25" customHeight="1">
      <c r="A28" s="61"/>
      <c r="B28" s="61" t="s">
        <v>21</v>
      </c>
      <c r="C28" s="320">
        <f>GROSSESSE!D39</f>
        <v>0</v>
      </c>
      <c r="D28" s="390" t="s">
        <v>182</v>
      </c>
      <c r="E28" s="320">
        <f>GROSSESSE!I39</f>
        <v>0</v>
      </c>
      <c r="F28" s="390" t="s">
        <v>258</v>
      </c>
      <c r="G28" s="320" t="str">
        <f>GROSSESSE!D42</f>
        <v>OUI/NON</v>
      </c>
      <c r="H28" s="67" t="s">
        <v>259</v>
      </c>
      <c r="I28" s="43">
        <f>GROSSESSE!H42</f>
        <v>0</v>
      </c>
    </row>
    <row r="29" spans="1:9" s="65" customFormat="1" ht="3" customHeight="1">
      <c r="A29" s="62"/>
      <c r="B29" s="61"/>
      <c r="C29" s="61"/>
      <c r="D29" s="61"/>
      <c r="E29" s="62"/>
      <c r="F29" s="62"/>
      <c r="G29" s="61"/>
      <c r="H29" s="62"/>
      <c r="I29" s="61"/>
    </row>
    <row r="30" spans="1:9" s="65" customFormat="1" ht="12.75" customHeight="1">
      <c r="A30" s="62"/>
      <c r="B30" s="23"/>
      <c r="C30" s="23"/>
      <c r="D30" s="23"/>
      <c r="E30" s="504" t="s">
        <v>212</v>
      </c>
      <c r="F30" s="504"/>
      <c r="G30" s="504"/>
      <c r="H30" s="508"/>
      <c r="I30" s="508"/>
    </row>
    <row r="31" spans="1:9">
      <c r="A31" s="61"/>
      <c r="B31" s="351" t="s">
        <v>15</v>
      </c>
      <c r="C31" s="381" t="str">
        <f>GROSSESSE!C45</f>
        <v>OUI / NON</v>
      </c>
      <c r="D31" s="37" t="s">
        <v>22</v>
      </c>
      <c r="E31" s="493" t="str">
        <f>GROSSESSE!E45</f>
        <v>NOM + PRENOM</v>
      </c>
      <c r="F31" s="493"/>
      <c r="G31" s="515"/>
      <c r="H31" s="382" t="str">
        <f>GROSSESSE!H45</f>
        <v>AGE</v>
      </c>
      <c r="I31" s="382" t="str">
        <f>GROSSESSE!I45</f>
        <v>TAILLE</v>
      </c>
    </row>
    <row r="32" spans="1:9" s="65" customFormat="1" ht="6.75" customHeight="1">
      <c r="A32" s="62"/>
      <c r="B32" s="64"/>
      <c r="C32" s="64"/>
      <c r="D32" s="24"/>
      <c r="E32" s="22"/>
      <c r="F32" s="22"/>
      <c r="G32" s="22"/>
      <c r="H32" s="22"/>
      <c r="I32" s="22"/>
    </row>
    <row r="33" spans="1:9">
      <c r="A33" s="61"/>
      <c r="B33" s="25"/>
      <c r="C33" s="381" t="str">
        <f>GROSSESSE!C47</f>
        <v>OUI / NON</v>
      </c>
      <c r="D33" s="40" t="s">
        <v>39</v>
      </c>
      <c r="E33" s="493" t="str">
        <f>GROSSESSE!E47</f>
        <v>NOM + PRENOM</v>
      </c>
      <c r="F33" s="493"/>
      <c r="G33" s="515"/>
      <c r="H33" s="516" t="str">
        <f>GROSSESSE!H47</f>
        <v>AGE</v>
      </c>
      <c r="I33" s="506"/>
    </row>
    <row r="34" spans="1:9" s="65" customFormat="1" ht="3" customHeight="1">
      <c r="A34" s="62"/>
      <c r="B34" s="64"/>
      <c r="C34" s="24"/>
      <c r="D34" s="24"/>
      <c r="E34" s="64"/>
      <c r="F34" s="64"/>
      <c r="G34" s="64"/>
      <c r="H34" s="505"/>
      <c r="I34" s="505"/>
    </row>
    <row r="35" spans="1:9" s="65" customFormat="1" ht="12.75" customHeight="1">
      <c r="A35" s="62"/>
      <c r="B35" s="64"/>
      <c r="C35" s="24"/>
      <c r="D35" s="24"/>
      <c r="E35" s="493" t="str">
        <f>GROSSESSE!E49</f>
        <v>NOM + PRENOM</v>
      </c>
      <c r="F35" s="493"/>
      <c r="G35" s="515"/>
      <c r="H35" s="516" t="str">
        <f>GROSSESSE!H49</f>
        <v>AGE</v>
      </c>
      <c r="I35" s="506"/>
    </row>
    <row r="36" spans="1:9" s="65" customFormat="1" ht="11.25" customHeight="1">
      <c r="A36" s="62"/>
      <c r="B36" s="355"/>
      <c r="C36" s="356"/>
      <c r="D36" s="356"/>
      <c r="E36" s="357"/>
      <c r="F36" s="355"/>
      <c r="G36" s="355"/>
      <c r="H36" s="355"/>
      <c r="I36" s="355"/>
    </row>
    <row r="37" spans="1:9" ht="14.25" customHeight="1">
      <c r="A37" s="61"/>
      <c r="B37" s="503" t="s">
        <v>27</v>
      </c>
      <c r="C37" s="503"/>
      <c r="D37" s="377" t="s">
        <v>253</v>
      </c>
      <c r="E37" s="381" t="str">
        <f>GROSSESSE!E52</f>
        <v>CLASSIQUE (robes) ou MODERNE (ss vetements,jeans, body, voile ou nu)? Ou les 2</v>
      </c>
      <c r="F37" s="63" t="s">
        <v>246</v>
      </c>
      <c r="G37" s="381">
        <f>GROSSESSE!G52</f>
        <v>0</v>
      </c>
      <c r="H37" s="359" t="s">
        <v>247</v>
      </c>
      <c r="I37" s="381">
        <f>GROSSESSE!I52</f>
        <v>0</v>
      </c>
    </row>
    <row r="38" spans="1:9" ht="14.25" customHeight="1">
      <c r="A38" s="61"/>
      <c r="B38" s="503"/>
      <c r="C38" s="503"/>
      <c r="D38" s="376" t="s">
        <v>249</v>
      </c>
      <c r="E38" s="381">
        <f>GROSSESSE!E53</f>
        <v>0</v>
      </c>
      <c r="F38" s="385" t="s">
        <v>248</v>
      </c>
      <c r="G38" s="381">
        <f>GROSSESSE!G53</f>
        <v>0</v>
      </c>
      <c r="H38" s="359" t="s">
        <v>28</v>
      </c>
      <c r="I38" s="381">
        <f>GROSSESSE!I53</f>
        <v>0</v>
      </c>
    </row>
    <row r="39" spans="1:9" s="65" customFormat="1" ht="9.75" customHeight="1">
      <c r="A39" s="62"/>
      <c r="B39" s="503"/>
      <c r="C39" s="503"/>
      <c r="D39" s="542"/>
      <c r="E39" s="542"/>
      <c r="F39" s="543"/>
      <c r="G39" s="543"/>
      <c r="H39" s="543" t="s">
        <v>241</v>
      </c>
      <c r="I39" s="543"/>
    </row>
    <row r="40" spans="1:9" s="65" customFormat="1" ht="4.5" customHeight="1">
      <c r="A40" s="62"/>
      <c r="B40" s="361"/>
      <c r="C40" s="360"/>
      <c r="D40" s="360"/>
      <c r="E40" s="360"/>
      <c r="F40" s="360"/>
      <c r="G40" s="360"/>
      <c r="H40" s="360"/>
      <c r="I40" s="360"/>
    </row>
    <row r="41" spans="1:9" s="65" customFormat="1" ht="18.75" customHeight="1">
      <c r="A41" s="68"/>
      <c r="B41" s="358" t="s">
        <v>30</v>
      </c>
      <c r="C41" s="358"/>
      <c r="D41" s="362"/>
      <c r="E41" s="520" t="str">
        <f>GROSSESSE!E56</f>
        <v>2-3 pour 10 photos, 3-4 pour 20 et 4-5 pour 30 photos (jeans, voile ou nu comme une tenue)</v>
      </c>
      <c r="F41" s="520"/>
      <c r="G41" s="520"/>
      <c r="H41" s="520"/>
      <c r="I41" s="520"/>
    </row>
    <row r="42" spans="1:9" s="65" customFormat="1" ht="6" customHeight="1">
      <c r="A42" s="62"/>
      <c r="B42" s="360"/>
      <c r="C42" s="360"/>
      <c r="D42" s="363"/>
      <c r="E42" s="363"/>
      <c r="F42" s="363"/>
      <c r="G42" s="363"/>
      <c r="H42" s="363"/>
      <c r="I42" s="364"/>
    </row>
    <row r="43" spans="1:9" ht="3" customHeight="1">
      <c r="A43" s="61"/>
      <c r="B43" s="360"/>
      <c r="C43" s="360"/>
      <c r="D43" s="364"/>
      <c r="E43" s="364"/>
      <c r="F43" s="365"/>
      <c r="G43" s="365"/>
      <c r="H43" s="364"/>
      <c r="I43" s="360"/>
    </row>
    <row r="44" spans="1:9" ht="12.75" customHeight="1">
      <c r="A44" s="66"/>
      <c r="B44" s="488" t="s">
        <v>33</v>
      </c>
      <c r="C44" s="488"/>
      <c r="D44" s="488"/>
      <c r="E44" s="488"/>
      <c r="F44" s="493" t="str">
        <f>GROSSESSE!F59</f>
        <v>AVANT: ……..</v>
      </c>
      <c r="G44" s="515"/>
      <c r="H44" s="514" t="str">
        <f>GROSSESSE!H59</f>
        <v>DEPUIS:………</v>
      </c>
      <c r="I44" s="493"/>
    </row>
    <row r="45" spans="1:9" ht="7.5" customHeight="1">
      <c r="B45" s="360"/>
      <c r="C45" s="360"/>
      <c r="D45" s="364"/>
      <c r="E45" s="364"/>
      <c r="F45" s="365"/>
      <c r="G45" s="365"/>
      <c r="H45" s="364"/>
      <c r="I45" s="360"/>
    </row>
    <row r="46" spans="1:9">
      <c r="B46" s="488" t="s">
        <v>243</v>
      </c>
      <c r="C46" s="488"/>
      <c r="D46" s="488"/>
      <c r="E46" s="488"/>
      <c r="F46" s="520" t="str">
        <f>GROSSESSE!F61</f>
        <v>QUELLE COULEUR?</v>
      </c>
      <c r="G46" s="520"/>
      <c r="H46" s="520"/>
      <c r="I46" s="520"/>
    </row>
    <row r="47" spans="1:9" ht="4.5" customHeight="1">
      <c r="B47" s="366"/>
      <c r="C47" s="366"/>
      <c r="D47" s="366"/>
      <c r="E47" s="366"/>
      <c r="F47" s="367"/>
      <c r="G47" s="367"/>
      <c r="H47" s="367"/>
      <c r="I47" s="368"/>
    </row>
    <row r="48" spans="1:9" ht="3" customHeight="1">
      <c r="B48" s="62"/>
      <c r="C48" s="62"/>
      <c r="D48" s="62"/>
      <c r="E48" s="62"/>
      <c r="F48" s="67"/>
      <c r="G48" s="67"/>
      <c r="H48" s="67"/>
      <c r="I48" s="67"/>
    </row>
    <row r="49" spans="1:11" s="65" customFormat="1" ht="10.5" customHeight="1">
      <c r="B49" s="369" t="s">
        <v>234</v>
      </c>
      <c r="C49" s="68"/>
      <c r="D49" s="68" t="s">
        <v>235</v>
      </c>
      <c r="E49" s="68"/>
    </row>
    <row r="50" spans="1:11" ht="4.5" customHeight="1">
      <c r="B50" s="65"/>
      <c r="C50" s="65"/>
      <c r="D50" s="65"/>
      <c r="E50" s="65"/>
      <c r="F50" s="65"/>
      <c r="G50" s="65"/>
      <c r="H50" s="65"/>
      <c r="I50" s="65"/>
    </row>
    <row r="51" spans="1:11" s="65" customFormat="1" ht="14.25" customHeight="1">
      <c r="B51" s="496" t="s">
        <v>244</v>
      </c>
      <c r="C51" s="496"/>
      <c r="D51" s="496"/>
      <c r="E51" s="374" t="str">
        <f>GROSSESSE!E66</f>
        <v>OUI/NON</v>
      </c>
      <c r="F51" s="494" t="str">
        <f>GROSSESSE!F66</f>
        <v>toutes les femmes enceintes sont sublimes mais les complexes, c'est tellement personnel!</v>
      </c>
      <c r="G51" s="494"/>
      <c r="H51" s="494"/>
      <c r="I51" s="494"/>
    </row>
    <row r="52" spans="1:11" ht="6" customHeight="1">
      <c r="B52" s="65"/>
      <c r="C52" s="65"/>
      <c r="D52" s="65"/>
      <c r="E52" s="65"/>
      <c r="F52" s="65"/>
      <c r="G52" s="65"/>
      <c r="H52" s="65"/>
      <c r="I52" s="65"/>
    </row>
    <row r="53" spans="1:11" ht="19.5" customHeight="1">
      <c r="B53" s="65" t="s">
        <v>245</v>
      </c>
      <c r="C53" s="65"/>
      <c r="D53" s="65"/>
      <c r="E53" s="517" t="e">
        <f>GROSSESSE!#REF!</f>
        <v>#REF!</v>
      </c>
      <c r="F53" s="517"/>
      <c r="G53" s="517"/>
      <c r="H53" s="517"/>
      <c r="I53" s="517"/>
    </row>
    <row r="54" spans="1:11" ht="3.75" customHeight="1">
      <c r="B54" s="380"/>
      <c r="C54" s="380"/>
      <c r="D54" s="380"/>
      <c r="E54" s="380"/>
      <c r="F54" s="386"/>
      <c r="G54" s="386"/>
      <c r="H54" s="386"/>
      <c r="I54" s="386"/>
    </row>
    <row r="55" spans="1:11" ht="18" customHeight="1">
      <c r="B55" s="62" t="s">
        <v>254</v>
      </c>
      <c r="C55" s="393" t="str">
        <f>GROSSESSE!F72</f>
        <v>oui avec mains, chaussons,écographie,.../ NON</v>
      </c>
      <c r="D55" s="67" t="s">
        <v>255</v>
      </c>
      <c r="E55" s="393" t="str">
        <f>GROSSESSE!F74</f>
        <v>certes photos s'y prêtent (plus intime), moi j'adore mais ce sont vos photos!</v>
      </c>
      <c r="F55" s="388" t="s">
        <v>256</v>
      </c>
      <c r="G55" s="517" t="str">
        <f>GROSSESSE!F69</f>
        <v>Une idée de ce que vous préférez?</v>
      </c>
      <c r="H55" s="517"/>
      <c r="I55" s="517"/>
    </row>
    <row r="56" spans="1:11" s="65" customFormat="1" ht="6" customHeight="1">
      <c r="B56" s="380"/>
      <c r="C56" s="380"/>
      <c r="D56" s="380"/>
      <c r="E56" s="380"/>
      <c r="F56" s="386"/>
      <c r="G56" s="386"/>
      <c r="H56" s="386"/>
      <c r="I56" s="386"/>
    </row>
    <row r="57" spans="1:11" s="65" customFormat="1" ht="12" customHeight="1">
      <c r="B57" s="369" t="s">
        <v>239</v>
      </c>
      <c r="C57" s="68"/>
      <c r="D57" s="490" t="s">
        <v>235</v>
      </c>
      <c r="E57" s="490"/>
      <c r="F57" s="490"/>
      <c r="G57" s="490"/>
      <c r="H57" s="490"/>
      <c r="I57" s="490"/>
    </row>
    <row r="58" spans="1:11" ht="3.75" customHeight="1">
      <c r="B58" s="65"/>
      <c r="C58" s="65"/>
      <c r="D58" s="65"/>
      <c r="E58" s="65"/>
      <c r="F58" s="65"/>
      <c r="G58" s="65"/>
      <c r="H58" s="65"/>
      <c r="I58" s="65"/>
    </row>
    <row r="59" spans="1:11" s="370" customFormat="1" ht="18.75" customHeight="1">
      <c r="A59" s="60"/>
      <c r="B59" s="64" t="s">
        <v>257</v>
      </c>
      <c r="C59" s="556" t="str">
        <f>GROSSESSE!F77</f>
        <v>OUI QUELQUES UNES / NON</v>
      </c>
      <c r="D59" s="556"/>
      <c r="E59" s="373"/>
      <c r="F59" s="505" t="s">
        <v>262</v>
      </c>
      <c r="G59" s="505"/>
      <c r="H59" s="493" t="str">
        <f>GROSSESSE!F79</f>
        <v>OUI POURQUOI PAS/ NON</v>
      </c>
      <c r="I59" s="493"/>
      <c r="J59" s="60"/>
      <c r="K59" s="60"/>
    </row>
    <row r="60" spans="1:11" ht="3.75" customHeight="1">
      <c r="B60" s="65"/>
      <c r="C60" s="65"/>
      <c r="D60" s="65"/>
      <c r="E60" s="65"/>
      <c r="F60" s="65"/>
      <c r="G60" s="65"/>
      <c r="H60" s="65"/>
      <c r="I60" s="65"/>
    </row>
    <row r="61" spans="1:11" ht="5.25" customHeight="1">
      <c r="B61" s="371"/>
      <c r="C61" s="371"/>
      <c r="D61" s="371"/>
      <c r="E61" s="371"/>
      <c r="F61" s="372"/>
      <c r="G61" s="372"/>
      <c r="H61" s="372"/>
      <c r="I61" s="372"/>
    </row>
    <row r="62" spans="1:11" ht="18" customHeight="1">
      <c r="B62" s="519" t="s">
        <v>29</v>
      </c>
      <c r="C62" s="519"/>
      <c r="D62" s="519"/>
      <c r="E62" s="519"/>
      <c r="F62" s="512">
        <f>GROSSESSE!F81</f>
        <v>0</v>
      </c>
      <c r="G62" s="512"/>
      <c r="H62" s="512"/>
      <c r="I62" s="512"/>
    </row>
    <row r="63" spans="1:11" ht="5.25" customHeight="1">
      <c r="B63" s="65"/>
      <c r="C63" s="65"/>
      <c r="D63" s="65"/>
      <c r="E63" s="65"/>
      <c r="F63" s="65"/>
      <c r="G63" s="65"/>
      <c r="H63" s="65"/>
      <c r="I63" s="65"/>
    </row>
    <row r="64" spans="1:11" ht="15" customHeight="1">
      <c r="B64" s="496" t="s">
        <v>16</v>
      </c>
      <c r="C64" s="496"/>
      <c r="D64" s="496"/>
      <c r="E64" s="489" t="str">
        <f>GROSSESSE!E83</f>
        <v>FB/INSTAGRAM/SITE/CONNAISSANCE</v>
      </c>
      <c r="F64" s="489"/>
      <c r="G64" s="549"/>
      <c r="H64" s="516" t="str">
        <f>GROSSESSE!H83</f>
        <v>si connaissance NOM</v>
      </c>
      <c r="I64" s="506"/>
    </row>
    <row r="65" spans="2:11" ht="4.5" customHeight="1">
      <c r="B65" s="65"/>
      <c r="C65" s="65"/>
      <c r="D65" s="65"/>
      <c r="E65" s="65"/>
      <c r="F65" s="65"/>
      <c r="G65" s="65"/>
      <c r="H65" s="65"/>
      <c r="I65" s="65"/>
    </row>
    <row r="66" spans="2:11">
      <c r="B66" s="496" t="s">
        <v>31</v>
      </c>
      <c r="C66" s="496"/>
      <c r="D66" s="496"/>
      <c r="E66" s="496"/>
      <c r="F66" s="550" t="str">
        <f>GROSSESSE!F85</f>
        <v>OUI / NON/ NE SAIS PAS</v>
      </c>
      <c r="G66" s="550"/>
      <c r="H66" s="550"/>
      <c r="I66" s="550"/>
    </row>
    <row r="67" spans="2:11" ht="6.75" customHeight="1">
      <c r="B67" s="380"/>
      <c r="C67" s="380"/>
      <c r="D67" s="380"/>
      <c r="E67" s="380"/>
      <c r="F67" s="386"/>
      <c r="G67" s="386"/>
      <c r="H67" s="386"/>
      <c r="I67" s="386"/>
    </row>
    <row r="68" spans="2:11">
      <c r="B68" s="62" t="s">
        <v>229</v>
      </c>
      <c r="C68" s="62"/>
      <c r="D68" s="62"/>
      <c r="E68" s="62"/>
      <c r="F68" s="487" t="str">
        <f>GROSSESSE!F87</f>
        <v>OUI  / NON</v>
      </c>
      <c r="G68" s="487"/>
      <c r="H68" s="487"/>
      <c r="I68" s="487"/>
    </row>
    <row r="69" spans="2:11" ht="3.75" customHeight="1">
      <c r="B69" s="511"/>
      <c r="C69" s="511"/>
      <c r="D69" s="511"/>
      <c r="E69" s="511"/>
      <c r="F69" s="511"/>
      <c r="G69" s="511"/>
      <c r="H69" s="511"/>
      <c r="I69" s="511"/>
    </row>
    <row r="70" spans="2:11">
      <c r="B70" s="544" t="s">
        <v>211</v>
      </c>
      <c r="C70" s="544"/>
      <c r="D70" s="544"/>
      <c r="E70" s="544"/>
      <c r="F70" s="544"/>
      <c r="G70" s="544"/>
      <c r="H70" s="544"/>
      <c r="I70" s="544"/>
    </row>
    <row r="71" spans="2:11">
      <c r="B71" s="544"/>
      <c r="C71" s="544"/>
      <c r="D71" s="544"/>
      <c r="E71" s="544"/>
      <c r="F71" s="544"/>
      <c r="G71" s="544"/>
      <c r="H71" s="544"/>
      <c r="I71" s="544"/>
    </row>
    <row r="72" spans="2:11">
      <c r="B72" s="545" t="s">
        <v>183</v>
      </c>
      <c r="C72" s="308" t="s">
        <v>186</v>
      </c>
      <c r="D72" s="308" t="s">
        <v>185</v>
      </c>
      <c r="E72" s="308" t="s">
        <v>187</v>
      </c>
      <c r="F72" s="308" t="s">
        <v>192</v>
      </c>
      <c r="G72" s="309" t="s">
        <v>70</v>
      </c>
      <c r="H72" s="308" t="s">
        <v>189</v>
      </c>
      <c r="I72" s="308" t="s">
        <v>188</v>
      </c>
      <c r="J72" s="61"/>
      <c r="K72" s="61"/>
    </row>
    <row r="73" spans="2:11">
      <c r="B73" s="546"/>
      <c r="C73" s="307"/>
      <c r="D73" s="389"/>
      <c r="E73" s="389"/>
      <c r="F73" s="307"/>
      <c r="G73" s="307"/>
      <c r="H73" s="307"/>
      <c r="I73" s="389"/>
      <c r="J73" s="61"/>
      <c r="K73" s="378"/>
    </row>
    <row r="74" spans="2:11" ht="4.95" customHeight="1">
      <c r="B74" s="49"/>
      <c r="C74" s="61"/>
      <c r="D74" s="61"/>
      <c r="E74" s="61"/>
      <c r="F74" s="61"/>
      <c r="G74" s="61"/>
      <c r="H74" s="61"/>
      <c r="I74" s="61"/>
      <c r="J74" s="61"/>
      <c r="K74" s="61"/>
    </row>
    <row r="75" spans="2:11">
      <c r="B75" s="547" t="s">
        <v>190</v>
      </c>
      <c r="C75" s="308" t="s">
        <v>191</v>
      </c>
      <c r="D75" s="308" t="s">
        <v>192</v>
      </c>
      <c r="E75" s="308" t="s">
        <v>193</v>
      </c>
      <c r="F75" s="308" t="s">
        <v>194</v>
      </c>
      <c r="G75" s="308" t="s">
        <v>195</v>
      </c>
      <c r="H75" s="308" t="s">
        <v>196</v>
      </c>
      <c r="I75" s="61"/>
      <c r="J75" s="61"/>
      <c r="K75" s="61"/>
    </row>
    <row r="76" spans="2:11">
      <c r="B76" s="548"/>
      <c r="C76" s="307"/>
      <c r="D76" s="307"/>
      <c r="E76" s="307"/>
      <c r="F76" s="307"/>
      <c r="G76" s="307"/>
      <c r="H76" s="307"/>
      <c r="I76" s="61"/>
      <c r="J76" s="61"/>
      <c r="K76" s="61"/>
    </row>
    <row r="77" spans="2:11" ht="4.2" customHeight="1">
      <c r="B77" s="49"/>
      <c r="C77" s="61"/>
      <c r="D77" s="61"/>
      <c r="E77" s="557"/>
      <c r="F77" s="557"/>
      <c r="G77" s="557"/>
      <c r="H77" s="557"/>
      <c r="I77" s="557"/>
      <c r="J77" s="61"/>
      <c r="K77" s="61"/>
    </row>
    <row r="78" spans="2:11">
      <c r="B78" s="547" t="s">
        <v>184</v>
      </c>
      <c r="C78" s="308" t="s">
        <v>197</v>
      </c>
      <c r="D78" s="308" t="s">
        <v>198</v>
      </c>
      <c r="E78" s="308" t="s">
        <v>199</v>
      </c>
      <c r="F78" s="308" t="s">
        <v>200</v>
      </c>
      <c r="G78" s="308" t="s">
        <v>201</v>
      </c>
      <c r="H78" s="308" t="s">
        <v>209</v>
      </c>
      <c r="I78" s="308" t="s">
        <v>202</v>
      </c>
      <c r="J78" s="61"/>
      <c r="K78" s="61"/>
    </row>
    <row r="79" spans="2:11">
      <c r="B79" s="555"/>
      <c r="C79" s="307"/>
      <c r="D79" s="307"/>
      <c r="E79" s="307"/>
      <c r="F79" s="307"/>
      <c r="G79" s="307"/>
      <c r="H79" s="307"/>
      <c r="I79" s="307"/>
      <c r="J79" s="61"/>
      <c r="K79" s="61"/>
    </row>
    <row r="80" spans="2:11">
      <c r="B80" s="555"/>
      <c r="C80" s="308" t="s">
        <v>203</v>
      </c>
      <c r="D80" s="308" t="s">
        <v>204</v>
      </c>
      <c r="E80" s="551" t="s">
        <v>205</v>
      </c>
      <c r="F80" s="552"/>
      <c r="G80" s="308" t="s">
        <v>206</v>
      </c>
      <c r="H80" s="308" t="s">
        <v>207</v>
      </c>
      <c r="I80" s="308" t="s">
        <v>208</v>
      </c>
      <c r="J80" s="61"/>
      <c r="K80" s="61"/>
    </row>
    <row r="81" spans="2:11">
      <c r="B81" s="548"/>
      <c r="C81" s="306"/>
      <c r="D81" s="306"/>
      <c r="E81" s="553"/>
      <c r="F81" s="554"/>
      <c r="G81" s="306"/>
      <c r="H81" s="306"/>
      <c r="I81" s="306"/>
      <c r="J81" s="61"/>
      <c r="K81" s="61"/>
    </row>
  </sheetData>
  <sheetProtection selectLockedCells="1"/>
  <mergeCells count="65">
    <mergeCell ref="E80:F80"/>
    <mergeCell ref="E81:F81"/>
    <mergeCell ref="B78:B81"/>
    <mergeCell ref="G55:I55"/>
    <mergeCell ref="H59:I59"/>
    <mergeCell ref="F59:G59"/>
    <mergeCell ref="C59:D59"/>
    <mergeCell ref="B69:I69"/>
    <mergeCell ref="D57:I57"/>
    <mergeCell ref="B62:E62"/>
    <mergeCell ref="F62:I62"/>
    <mergeCell ref="E77:I77"/>
    <mergeCell ref="B51:D51"/>
    <mergeCell ref="F51:I51"/>
    <mergeCell ref="B70:I71"/>
    <mergeCell ref="B72:B73"/>
    <mergeCell ref="B75:B76"/>
    <mergeCell ref="B64:D64"/>
    <mergeCell ref="E64:G64"/>
    <mergeCell ref="H64:I64"/>
    <mergeCell ref="B66:E66"/>
    <mergeCell ref="F66:I66"/>
    <mergeCell ref="F68:I68"/>
    <mergeCell ref="E53:I53"/>
    <mergeCell ref="E41:I41"/>
    <mergeCell ref="B44:E44"/>
    <mergeCell ref="F44:G44"/>
    <mergeCell ref="H44:I44"/>
    <mergeCell ref="B46:E46"/>
    <mergeCell ref="F46:I46"/>
    <mergeCell ref="B37:C39"/>
    <mergeCell ref="D39:E39"/>
    <mergeCell ref="F39:G39"/>
    <mergeCell ref="H39:I39"/>
    <mergeCell ref="E30:G30"/>
    <mergeCell ref="H30:I30"/>
    <mergeCell ref="E31:G31"/>
    <mergeCell ref="E33:G33"/>
    <mergeCell ref="H33:I33"/>
    <mergeCell ref="H34:I34"/>
    <mergeCell ref="E35:G35"/>
    <mergeCell ref="H35:I35"/>
    <mergeCell ref="E26:F26"/>
    <mergeCell ref="G26:I26"/>
    <mergeCell ref="B21:I21"/>
    <mergeCell ref="B22:C22"/>
    <mergeCell ref="D22:F22"/>
    <mergeCell ref="H22:I22"/>
    <mergeCell ref="B24:C24"/>
    <mergeCell ref="E24:G24"/>
    <mergeCell ref="H24:I24"/>
    <mergeCell ref="E16:F16"/>
    <mergeCell ref="B17:I17"/>
    <mergeCell ref="E18:F18"/>
    <mergeCell ref="B19:I19"/>
    <mergeCell ref="B20:C20"/>
    <mergeCell ref="D20:F20"/>
    <mergeCell ref="G20:H20"/>
    <mergeCell ref="B13:C13"/>
    <mergeCell ref="G13:H13"/>
    <mergeCell ref="D2:G4"/>
    <mergeCell ref="A3:C3"/>
    <mergeCell ref="A4:C4"/>
    <mergeCell ref="D5:G5"/>
    <mergeCell ref="E11:I11"/>
  </mergeCells>
  <dataValidations count="1">
    <dataValidation showDropDown="1" showInputMessage="1" showErrorMessage="1" sqref="I13"/>
  </dataValidations>
  <printOptions horizontalCentered="1" verticalCentered="1"/>
  <pageMargins left="0.23622047244094491" right="0.23622047244094491" top="0.11811023622047245" bottom="0.19685039370078741" header="0.11811023622047245" footer="0.11811023622047245"/>
  <pageSetup paperSize="9" scale="86" orientation="portrait" r:id="rId1"/>
  <drawing r:id="rId2"/>
</worksheet>
</file>

<file path=xl/worksheets/sheet3.xml><?xml version="1.0" encoding="utf-8"?>
<worksheet xmlns="http://schemas.openxmlformats.org/spreadsheetml/2006/main" xmlns:r="http://schemas.openxmlformats.org/officeDocument/2006/relationships">
  <sheetPr>
    <tabColor rgb="FFFF0000"/>
  </sheetPr>
  <dimension ref="A1:I59"/>
  <sheetViews>
    <sheetView showGridLines="0" showZeros="0" showRuler="0" showWhiteSpace="0" view="pageLayout" zoomScale="70" zoomScalePageLayoutView="70" workbookViewId="0">
      <selection activeCell="J100" sqref="J100"/>
    </sheetView>
  </sheetViews>
  <sheetFormatPr baseColWidth="10" defaultColWidth="11.44140625" defaultRowHeight="14.4"/>
  <cols>
    <col min="1" max="1" width="1.6640625" style="59" customWidth="1"/>
    <col min="2" max="3" width="11.44140625" style="59"/>
    <col min="4" max="4" width="18.33203125" style="59" customWidth="1"/>
    <col min="5" max="5" width="5.33203125" style="59" customWidth="1"/>
    <col min="6" max="6" width="15.44140625" style="59" customWidth="1"/>
    <col min="7" max="7" width="6.5546875" style="59" customWidth="1"/>
    <col min="8" max="8" width="15.5546875" style="59" customWidth="1"/>
    <col min="9" max="9" width="7.44140625" style="59" customWidth="1"/>
    <col min="10" max="16384" width="11.44140625" style="59"/>
  </cols>
  <sheetData>
    <row r="1" spans="1:9" ht="4.5" customHeight="1"/>
    <row r="2" spans="1:9" ht="15" customHeight="1">
      <c r="A2" s="59" t="s">
        <v>43</v>
      </c>
      <c r="D2" s="530"/>
      <c r="E2" s="530"/>
      <c r="F2" s="530"/>
      <c r="G2" s="530"/>
    </row>
    <row r="3" spans="1:9" ht="15.75" customHeight="1">
      <c r="A3" s="531"/>
      <c r="B3" s="531"/>
      <c r="C3" s="531"/>
      <c r="D3" s="530"/>
      <c r="E3" s="530"/>
      <c r="F3" s="530"/>
      <c r="G3" s="530"/>
    </row>
    <row r="4" spans="1:9" ht="15" customHeight="1">
      <c r="A4" s="531"/>
      <c r="B4" s="531"/>
      <c r="C4" s="531"/>
      <c r="D4" s="530"/>
      <c r="E4" s="530"/>
      <c r="F4" s="530"/>
      <c r="G4" s="530"/>
    </row>
    <row r="5" spans="1:9">
      <c r="D5" s="532"/>
      <c r="E5" s="532"/>
      <c r="F5" s="532"/>
      <c r="G5" s="532"/>
    </row>
    <row r="6" spans="1:9" ht="6.75" customHeight="1">
      <c r="B6" s="60"/>
      <c r="C6" s="60"/>
      <c r="D6" s="60"/>
      <c r="E6" s="60"/>
      <c r="F6" s="60"/>
      <c r="G6" s="60"/>
      <c r="H6" s="60"/>
      <c r="I6" s="60"/>
    </row>
    <row r="7" spans="1:9" ht="2.25" customHeight="1"/>
    <row r="8" spans="1:9" ht="2.25" customHeight="1"/>
    <row r="9" spans="1:9" ht="17.25" customHeight="1">
      <c r="A9" s="61"/>
      <c r="B9" s="61" t="s">
        <v>44</v>
      </c>
      <c r="C9" s="61"/>
      <c r="D9" s="62"/>
      <c r="E9" s="534">
        <f>GROSSESSE!E12</f>
        <v>0</v>
      </c>
      <c r="F9" s="534"/>
      <c r="G9" s="534"/>
      <c r="H9" s="534"/>
      <c r="I9" s="61"/>
    </row>
    <row r="10" spans="1:9" s="65" customFormat="1" ht="4.5" customHeight="1">
      <c r="A10" s="62"/>
      <c r="B10" s="396"/>
      <c r="C10" s="396"/>
      <c r="D10" s="63"/>
      <c r="E10" s="64"/>
      <c r="F10" s="63"/>
      <c r="G10" s="64"/>
      <c r="H10" s="63"/>
      <c r="I10" s="64"/>
    </row>
    <row r="11" spans="1:9">
      <c r="A11" s="61"/>
      <c r="B11" s="61" t="s">
        <v>0</v>
      </c>
      <c r="C11" s="61"/>
      <c r="D11" s="534">
        <f>GROSSESSE!D16</f>
        <v>0</v>
      </c>
      <c r="E11" s="534"/>
      <c r="F11" s="534"/>
      <c r="G11" s="534"/>
      <c r="H11" s="534"/>
      <c r="I11" s="61"/>
    </row>
    <row r="12" spans="1:9" s="65" customFormat="1" ht="3.75" customHeight="1">
      <c r="A12" s="62"/>
      <c r="B12" s="62"/>
      <c r="C12" s="62"/>
      <c r="D12" s="62"/>
      <c r="E12" s="62"/>
      <c r="F12" s="62"/>
      <c r="G12" s="62"/>
      <c r="H12" s="62"/>
      <c r="I12" s="62"/>
    </row>
    <row r="13" spans="1:9" s="65" customFormat="1" ht="14.25" customHeight="1">
      <c r="A13" s="62"/>
      <c r="B13" s="62" t="s">
        <v>5</v>
      </c>
      <c r="C13" s="62"/>
      <c r="D13" s="43">
        <f>GROSSESSE!D18</f>
        <v>0</v>
      </c>
      <c r="E13" s="62" t="s">
        <v>68</v>
      </c>
      <c r="F13" s="534">
        <f>GROSSESSE!G18</f>
        <v>0</v>
      </c>
      <c r="G13" s="534"/>
      <c r="H13" s="534"/>
      <c r="I13" s="62"/>
    </row>
    <row r="14" spans="1:9" ht="4.5" customHeight="1">
      <c r="A14" s="61"/>
      <c r="B14" s="41"/>
      <c r="C14" s="41"/>
      <c r="D14" s="41"/>
      <c r="E14" s="41"/>
      <c r="F14" s="42"/>
      <c r="G14" s="42"/>
      <c r="H14" s="41"/>
      <c r="I14" s="41"/>
    </row>
    <row r="15" spans="1:9" ht="6.75" customHeight="1">
      <c r="A15" s="61"/>
      <c r="B15" s="66"/>
      <c r="C15" s="66"/>
      <c r="D15" s="66"/>
      <c r="E15" s="66"/>
      <c r="F15" s="401"/>
      <c r="G15" s="401"/>
      <c r="H15" s="66"/>
      <c r="I15" s="66"/>
    </row>
    <row r="16" spans="1:9">
      <c r="A16" s="61"/>
      <c r="B16" s="61" t="s">
        <v>45</v>
      </c>
      <c r="C16" s="61"/>
      <c r="D16" s="43" t="s">
        <v>46</v>
      </c>
      <c r="E16" s="43"/>
      <c r="F16" s="43"/>
      <c r="G16" s="43"/>
      <c r="H16" s="43"/>
      <c r="I16" s="43"/>
    </row>
    <row r="17" spans="1:9" s="65" customFormat="1" ht="7.5" customHeight="1">
      <c r="A17" s="62"/>
      <c r="B17" s="62"/>
      <c r="C17" s="62"/>
      <c r="D17" s="62"/>
      <c r="E17" s="62"/>
      <c r="F17" s="399"/>
      <c r="G17" s="399"/>
      <c r="H17" s="62"/>
      <c r="I17" s="62"/>
    </row>
    <row r="18" spans="1:9">
      <c r="A18" s="61"/>
      <c r="B18" s="66" t="s">
        <v>47</v>
      </c>
      <c r="C18" s="66"/>
      <c r="D18" s="44">
        <f>GROSSESSE!D29</f>
        <v>0</v>
      </c>
      <c r="E18" s="558" t="s">
        <v>48</v>
      </c>
      <c r="F18" s="558"/>
      <c r="G18" s="395">
        <f>GROSSESSE!H29</f>
        <v>0</v>
      </c>
      <c r="H18" s="401" t="s">
        <v>49</v>
      </c>
      <c r="I18" s="395">
        <f>G18+H131</f>
        <v>0</v>
      </c>
    </row>
    <row r="19" spans="1:9" ht="9" customHeight="1">
      <c r="A19" s="61"/>
      <c r="B19" s="64"/>
      <c r="C19" s="64"/>
      <c r="D19" s="397"/>
      <c r="E19" s="64"/>
      <c r="F19" s="397"/>
      <c r="G19" s="397"/>
      <c r="H19" s="64"/>
      <c r="I19" s="64"/>
    </row>
    <row r="20" spans="1:9">
      <c r="A20" s="61"/>
      <c r="B20" s="66" t="s">
        <v>1</v>
      </c>
      <c r="C20" s="66"/>
      <c r="D20" s="395" t="str">
        <f>GROSSESSE!D23</f>
        <v>GROSSESSE</v>
      </c>
      <c r="E20" s="558" t="s">
        <v>50</v>
      </c>
      <c r="F20" s="558"/>
      <c r="G20" s="395">
        <f>GROSSESSE!G23</f>
        <v>20</v>
      </c>
      <c r="H20" s="45" t="str">
        <f>GROSSESSE!H23</f>
        <v>SIGNATURE</v>
      </c>
      <c r="I20" s="314">
        <f>GROSSESSE!I23</f>
        <v>250</v>
      </c>
    </row>
    <row r="21" spans="1:9" s="65" customFormat="1" ht="3" customHeight="1">
      <c r="A21" s="62"/>
      <c r="B21" s="64"/>
      <c r="C21" s="64"/>
      <c r="D21" s="397"/>
      <c r="E21" s="397"/>
      <c r="F21" s="397"/>
      <c r="G21" s="397"/>
      <c r="H21" s="353"/>
      <c r="I21" s="305"/>
    </row>
    <row r="22" spans="1:9" ht="15" customHeight="1">
      <c r="A22" s="61"/>
      <c r="B22" s="559" t="s">
        <v>214</v>
      </c>
      <c r="C22" s="559"/>
      <c r="D22" s="400" t="str">
        <f>GROSSESSE!D25</f>
        <v>OUI /NON</v>
      </c>
      <c r="E22" s="560" t="s">
        <v>228</v>
      </c>
      <c r="F22" s="560"/>
      <c r="G22" s="561" t="str">
        <f>GROSSESSE!D27</f>
        <v xml:space="preserve">OUI  (MAGAZINE 40€) / NON </v>
      </c>
      <c r="H22" s="562"/>
      <c r="I22" s="562"/>
    </row>
    <row r="23" spans="1:9" s="65" customFormat="1" ht="3" customHeight="1">
      <c r="A23" s="62"/>
      <c r="B23" s="321"/>
      <c r="C23" s="321"/>
      <c r="D23" s="16"/>
      <c r="E23" s="16"/>
      <c r="F23" s="16"/>
      <c r="G23" s="354"/>
      <c r="H23" s="16"/>
      <c r="I23" s="16"/>
    </row>
    <row r="24" spans="1:9" s="65" customFormat="1" ht="15" customHeight="1">
      <c r="A24" s="62"/>
      <c r="B24" s="28" t="s">
        <v>69</v>
      </c>
      <c r="C24" s="54">
        <f>SUM(GROSSESSE!I23:'GROSSESSE'!I25)</f>
        <v>250</v>
      </c>
      <c r="D24" s="53" t="s">
        <v>51</v>
      </c>
      <c r="E24" s="564" t="str">
        <f>GROSSESSE!D31</f>
        <v>VIREMENT/PAYPAL/CHEQUE</v>
      </c>
      <c r="F24" s="565"/>
      <c r="G24" s="64"/>
      <c r="H24" s="525" t="str">
        <f>GROSSESSE!H31</f>
        <v>VIREMENT/PAYPAL/CB/CHEQUE/ESPECES</v>
      </c>
      <c r="I24" s="525"/>
    </row>
    <row r="25" spans="1:9" s="65" customFormat="1" ht="12" customHeight="1">
      <c r="A25" s="62"/>
      <c r="B25" s="10"/>
      <c r="C25" s="10"/>
      <c r="D25" s="10"/>
      <c r="E25" s="566" t="s">
        <v>70</v>
      </c>
      <c r="F25" s="566"/>
      <c r="G25" s="10"/>
      <c r="H25" s="566" t="s">
        <v>71</v>
      </c>
      <c r="I25" s="566"/>
    </row>
    <row r="26" spans="1:9" s="65" customFormat="1" ht="5.25" customHeight="1">
      <c r="A26" s="62"/>
      <c r="B26" s="64"/>
      <c r="C26" s="64"/>
      <c r="D26" s="64"/>
      <c r="E26" s="64"/>
      <c r="F26" s="64"/>
      <c r="G26" s="64"/>
      <c r="H26" s="64"/>
      <c r="I26" s="64"/>
    </row>
    <row r="27" spans="1:9" ht="15" customHeight="1">
      <c r="A27" s="61"/>
      <c r="B27" s="28" t="s">
        <v>279</v>
      </c>
      <c r="C27" s="28"/>
      <c r="D27" s="28"/>
      <c r="E27" s="28"/>
      <c r="F27" s="420"/>
      <c r="G27" s="420"/>
      <c r="H27" s="28"/>
      <c r="I27" s="28"/>
    </row>
    <row r="28" spans="1:9" ht="29.25" customHeight="1">
      <c r="A28" s="61"/>
      <c r="B28" s="567" t="s">
        <v>52</v>
      </c>
      <c r="C28" s="567"/>
      <c r="D28" s="567"/>
      <c r="E28" s="567"/>
      <c r="F28" s="567"/>
      <c r="G28" s="567"/>
      <c r="H28" s="567"/>
      <c r="I28" s="567"/>
    </row>
    <row r="29" spans="1:9" s="12" customFormat="1" ht="66.75" customHeight="1">
      <c r="A29" s="11"/>
      <c r="B29" s="568" t="s">
        <v>53</v>
      </c>
      <c r="C29" s="568"/>
      <c r="D29" s="568"/>
      <c r="E29" s="568"/>
      <c r="F29" s="568"/>
      <c r="G29" s="568"/>
      <c r="H29" s="568"/>
      <c r="I29" s="568"/>
    </row>
    <row r="30" spans="1:9" ht="1.5" customHeight="1">
      <c r="A30" s="61"/>
      <c r="B30" s="567" t="s">
        <v>280</v>
      </c>
      <c r="C30" s="567"/>
      <c r="D30" s="567"/>
      <c r="E30" s="567"/>
      <c r="F30" s="567"/>
      <c r="G30" s="567"/>
      <c r="H30" s="567"/>
      <c r="I30" s="567"/>
    </row>
    <row r="31" spans="1:9" ht="25.5" customHeight="1">
      <c r="A31" s="61"/>
      <c r="B31" s="567" t="s">
        <v>281</v>
      </c>
      <c r="C31" s="567"/>
      <c r="D31" s="567"/>
      <c r="E31" s="567"/>
      <c r="F31" s="567"/>
      <c r="G31" s="567"/>
      <c r="H31" s="567"/>
      <c r="I31" s="567"/>
    </row>
    <row r="32" spans="1:9" s="65" customFormat="1" ht="42" customHeight="1">
      <c r="A32" s="62"/>
      <c r="B32" s="567" t="s">
        <v>282</v>
      </c>
      <c r="C32" s="567"/>
      <c r="D32" s="567"/>
      <c r="E32" s="567"/>
      <c r="F32" s="567"/>
      <c r="G32" s="567"/>
      <c r="H32" s="567"/>
      <c r="I32" s="567"/>
    </row>
    <row r="33" spans="1:9" ht="82.95" customHeight="1">
      <c r="A33" s="61"/>
      <c r="B33" s="567" t="s">
        <v>283</v>
      </c>
      <c r="C33" s="567"/>
      <c r="D33" s="567"/>
      <c r="E33" s="567"/>
      <c r="F33" s="567"/>
      <c r="G33" s="567"/>
      <c r="H33" s="567"/>
      <c r="I33" s="567"/>
    </row>
    <row r="34" spans="1:9" s="65" customFormat="1" ht="1.2" customHeight="1">
      <c r="A34" s="62"/>
      <c r="B34" s="569" t="s">
        <v>54</v>
      </c>
      <c r="C34" s="569"/>
      <c r="D34" s="569"/>
      <c r="E34" s="569"/>
      <c r="F34" s="569"/>
      <c r="G34" s="569"/>
      <c r="H34" s="569"/>
      <c r="I34" s="569"/>
    </row>
    <row r="35" spans="1:9" ht="15" customHeight="1">
      <c r="A35" s="61"/>
      <c r="B35" s="569"/>
      <c r="C35" s="569"/>
      <c r="D35" s="569"/>
      <c r="E35" s="569"/>
      <c r="F35" s="569"/>
      <c r="G35" s="569"/>
      <c r="H35" s="569"/>
      <c r="I35" s="569"/>
    </row>
    <row r="36" spans="1:9" s="65" customFormat="1" ht="15" customHeight="1">
      <c r="A36" s="62"/>
      <c r="B36" s="563" t="s">
        <v>55</v>
      </c>
      <c r="C36" s="563"/>
      <c r="D36" s="563"/>
      <c r="E36" s="563"/>
      <c r="F36" s="563"/>
      <c r="G36" s="563"/>
      <c r="H36" s="563"/>
      <c r="I36" s="563"/>
    </row>
    <row r="37" spans="1:9" ht="15.75" customHeight="1">
      <c r="A37" s="61"/>
      <c r="B37" s="570" t="s">
        <v>56</v>
      </c>
      <c r="C37" s="570"/>
      <c r="D37" s="570"/>
      <c r="E37" s="570"/>
      <c r="F37" s="570"/>
      <c r="G37" s="570"/>
      <c r="H37" s="570"/>
      <c r="I37" s="570"/>
    </row>
    <row r="38" spans="1:9" ht="6" customHeight="1">
      <c r="A38" s="61"/>
      <c r="B38" s="41"/>
      <c r="C38" s="41"/>
      <c r="D38" s="46"/>
      <c r="E38" s="47"/>
      <c r="F38" s="46"/>
      <c r="G38" s="46"/>
      <c r="H38" s="46"/>
      <c r="I38" s="41"/>
    </row>
    <row r="39" spans="1:9" ht="6.75" customHeight="1">
      <c r="A39" s="61"/>
      <c r="B39" s="61"/>
      <c r="C39" s="61"/>
      <c r="D39" s="61"/>
      <c r="E39" s="61"/>
      <c r="F39" s="61"/>
      <c r="G39" s="61"/>
      <c r="H39" s="61"/>
      <c r="I39" s="61"/>
    </row>
    <row r="40" spans="1:9">
      <c r="A40" s="61"/>
      <c r="B40" s="48" t="s">
        <v>57</v>
      </c>
      <c r="C40" s="49"/>
      <c r="D40" s="62"/>
      <c r="E40" s="62"/>
      <c r="F40" s="62"/>
      <c r="G40" s="62"/>
      <c r="H40" s="62"/>
      <c r="I40" s="61"/>
    </row>
    <row r="41" spans="1:9" s="65" customFormat="1" ht="6.75" customHeight="1">
      <c r="A41" s="62"/>
      <c r="B41" s="62"/>
      <c r="C41" s="62"/>
      <c r="D41" s="62"/>
      <c r="E41" s="62"/>
      <c r="F41" s="62"/>
      <c r="G41" s="62"/>
      <c r="H41" s="62"/>
      <c r="I41" s="62"/>
    </row>
    <row r="42" spans="1:9">
      <c r="A42" s="61"/>
      <c r="B42" s="61" t="s">
        <v>58</v>
      </c>
      <c r="C42" s="534">
        <f>E9</f>
        <v>0</v>
      </c>
      <c r="D42" s="534"/>
      <c r="E42" s="50"/>
      <c r="F42" s="62" t="s">
        <v>59</v>
      </c>
      <c r="G42" s="534" t="str">
        <f>GROSSESSE!E45</f>
        <v>NOM + PRENOM</v>
      </c>
      <c r="H42" s="534"/>
      <c r="I42" s="534"/>
    </row>
    <row r="43" spans="1:9" s="65" customFormat="1" ht="4.5" customHeight="1">
      <c r="A43" s="62"/>
      <c r="B43" s="399"/>
      <c r="C43" s="402"/>
      <c r="D43" s="571"/>
      <c r="E43" s="571"/>
      <c r="F43" s="62"/>
      <c r="G43" s="62"/>
      <c r="H43" s="62"/>
      <c r="I43" s="62"/>
    </row>
    <row r="44" spans="1:9" ht="16.5" customHeight="1">
      <c r="A44" s="61"/>
      <c r="B44" s="62" t="s">
        <v>60</v>
      </c>
      <c r="C44" s="534" t="str">
        <f>GROSSESSE!E47</f>
        <v>NOM + PRENOM</v>
      </c>
      <c r="D44" s="534"/>
      <c r="E44" s="62"/>
      <c r="F44" s="62" t="s">
        <v>61</v>
      </c>
      <c r="G44" s="534" t="str">
        <f>GROSSESSE!E49</f>
        <v>NOM + PRENOM</v>
      </c>
      <c r="H44" s="534"/>
      <c r="I44" s="534"/>
    </row>
    <row r="45" spans="1:9" s="65" customFormat="1" ht="6" customHeight="1">
      <c r="A45" s="62"/>
      <c r="B45" s="62"/>
      <c r="C45" s="62"/>
      <c r="D45" s="62"/>
      <c r="E45" s="62"/>
      <c r="F45" s="62"/>
      <c r="G45" s="62"/>
      <c r="I45" s="62"/>
    </row>
    <row r="46" spans="1:9" ht="14.25" customHeight="1">
      <c r="A46" s="61"/>
      <c r="B46" s="62" t="s">
        <v>62</v>
      </c>
      <c r="C46" s="534"/>
      <c r="D46" s="534"/>
      <c r="E46" s="62"/>
      <c r="F46" s="62" t="s">
        <v>63</v>
      </c>
      <c r="G46" s="534"/>
      <c r="H46" s="534"/>
      <c r="I46" s="534"/>
    </row>
    <row r="47" spans="1:9" s="65" customFormat="1" ht="4.5" customHeight="1">
      <c r="A47" s="62"/>
      <c r="B47" s="64"/>
      <c r="C47" s="572"/>
      <c r="D47" s="572"/>
      <c r="E47" s="572"/>
      <c r="F47" s="572"/>
      <c r="G47" s="572"/>
      <c r="H47" s="51"/>
      <c r="I47" s="64"/>
    </row>
    <row r="48" spans="1:9" s="65" customFormat="1" ht="15" customHeight="1">
      <c r="A48" s="62"/>
      <c r="B48" s="498" t="s">
        <v>64</v>
      </c>
      <c r="C48" s="498"/>
      <c r="D48" s="498"/>
      <c r="E48" s="498"/>
      <c r="F48" s="498"/>
      <c r="G48" s="59"/>
      <c r="H48" s="505" t="s">
        <v>65</v>
      </c>
      <c r="I48" s="505"/>
    </row>
    <row r="49" spans="1:9" s="65" customFormat="1" ht="18.75" customHeight="1">
      <c r="A49" s="68"/>
      <c r="B49" s="556">
        <f>GROSSESSE!E12</f>
        <v>0</v>
      </c>
      <c r="C49" s="556"/>
      <c r="D49" s="556" t="str">
        <f>GROSSESSE!E45</f>
        <v>NOM + PRENOM</v>
      </c>
      <c r="E49" s="556"/>
      <c r="F49" s="556"/>
      <c r="G49" s="64"/>
      <c r="H49" s="574" t="s">
        <v>267</v>
      </c>
      <c r="I49" s="574"/>
    </row>
    <row r="50" spans="1:9">
      <c r="A50" s="61"/>
      <c r="B50" s="498" t="s">
        <v>66</v>
      </c>
      <c r="C50" s="498"/>
      <c r="D50" s="498"/>
      <c r="E50" s="498"/>
      <c r="F50" s="498"/>
      <c r="G50" s="65"/>
      <c r="H50" s="64" t="s">
        <v>67</v>
      </c>
      <c r="I50" s="52"/>
    </row>
    <row r="51" spans="1:9" s="65" customFormat="1" ht="56.25" customHeight="1">
      <c r="A51" s="62"/>
      <c r="B51" s="573"/>
      <c r="C51" s="573"/>
      <c r="D51" s="573"/>
      <c r="E51" s="573"/>
      <c r="F51" s="573"/>
      <c r="G51" s="64"/>
      <c r="H51" s="574"/>
      <c r="I51" s="574"/>
    </row>
    <row r="52" spans="1:9">
      <c r="A52" s="61"/>
      <c r="B52" s="573"/>
      <c r="C52" s="573"/>
      <c r="D52" s="573"/>
      <c r="E52" s="573"/>
      <c r="F52" s="573"/>
      <c r="H52" s="574"/>
      <c r="I52" s="574"/>
    </row>
    <row r="53" spans="1:9" ht="12.75" customHeight="1">
      <c r="A53" s="66"/>
      <c r="B53" s="498"/>
      <c r="C53" s="498"/>
      <c r="D53" s="498"/>
      <c r="E53" s="498"/>
      <c r="F53" s="498"/>
      <c r="G53" s="498"/>
      <c r="H53" s="498"/>
      <c r="I53" s="498"/>
    </row>
    <row r="54" spans="1:9">
      <c r="A54" s="61"/>
      <c r="B54" s="62"/>
      <c r="C54" s="65"/>
      <c r="D54" s="65"/>
      <c r="E54" s="65"/>
      <c r="F54" s="65"/>
      <c r="G54" s="65"/>
      <c r="H54" s="65"/>
      <c r="I54" s="65"/>
    </row>
    <row r="55" spans="1:9">
      <c r="A55" s="61"/>
      <c r="B55" s="62"/>
      <c r="C55" s="65"/>
      <c r="D55" s="65"/>
      <c r="E55" s="65"/>
      <c r="F55" s="65"/>
      <c r="G55" s="65"/>
      <c r="H55" s="65"/>
      <c r="I55" s="65"/>
    </row>
    <row r="56" spans="1:9">
      <c r="A56" s="61"/>
      <c r="B56" s="62"/>
      <c r="C56" s="65"/>
      <c r="D56" s="65"/>
      <c r="E56" s="65"/>
      <c r="F56" s="65"/>
      <c r="G56" s="65"/>
      <c r="H56" s="65"/>
      <c r="I56" s="65"/>
    </row>
    <row r="57" spans="1:9">
      <c r="B57" s="65"/>
      <c r="C57" s="65"/>
      <c r="D57" s="65"/>
      <c r="E57" s="65"/>
      <c r="F57" s="65"/>
      <c r="G57" s="65"/>
      <c r="H57" s="65"/>
      <c r="I57" s="65"/>
    </row>
    <row r="58" spans="1:9">
      <c r="B58" s="65"/>
      <c r="C58" s="65"/>
      <c r="D58" s="65"/>
      <c r="E58" s="65"/>
      <c r="F58" s="65"/>
      <c r="G58" s="65"/>
      <c r="H58" s="65"/>
      <c r="I58" s="65"/>
    </row>
    <row r="59" spans="1:9">
      <c r="B59" s="65"/>
      <c r="C59" s="65"/>
      <c r="D59" s="65"/>
      <c r="E59" s="65"/>
      <c r="F59" s="65"/>
      <c r="G59" s="65"/>
      <c r="H59" s="65"/>
      <c r="I59" s="65"/>
    </row>
  </sheetData>
  <sheetProtection selectLockedCells="1" selectUnlockedCells="1"/>
  <mergeCells count="42">
    <mergeCell ref="B50:F50"/>
    <mergeCell ref="B51:F52"/>
    <mergeCell ref="H51:I52"/>
    <mergeCell ref="B53:I53"/>
    <mergeCell ref="B49:C49"/>
    <mergeCell ref="D49:F49"/>
    <mergeCell ref="H49:I49"/>
    <mergeCell ref="C46:D46"/>
    <mergeCell ref="G46:I46"/>
    <mergeCell ref="C47:G47"/>
    <mergeCell ref="B48:F48"/>
    <mergeCell ref="H48:I48"/>
    <mergeCell ref="B37:I37"/>
    <mergeCell ref="C42:D42"/>
    <mergeCell ref="G42:I42"/>
    <mergeCell ref="D43:E43"/>
    <mergeCell ref="C44:D44"/>
    <mergeCell ref="G44:I44"/>
    <mergeCell ref="B36:I36"/>
    <mergeCell ref="E24:F24"/>
    <mergeCell ref="H24:I24"/>
    <mergeCell ref="E25:F25"/>
    <mergeCell ref="H25:I25"/>
    <mergeCell ref="B28:I28"/>
    <mergeCell ref="B29:I29"/>
    <mergeCell ref="B30:I30"/>
    <mergeCell ref="B31:I31"/>
    <mergeCell ref="B32:I32"/>
    <mergeCell ref="B33:I33"/>
    <mergeCell ref="B34:I35"/>
    <mergeCell ref="F13:H13"/>
    <mergeCell ref="E18:F18"/>
    <mergeCell ref="E20:F20"/>
    <mergeCell ref="B22:C22"/>
    <mergeCell ref="E22:F22"/>
    <mergeCell ref="G22:I22"/>
    <mergeCell ref="D11:H11"/>
    <mergeCell ref="D2:G4"/>
    <mergeCell ref="A3:C3"/>
    <mergeCell ref="A4:C4"/>
    <mergeCell ref="D5:G5"/>
    <mergeCell ref="E9:H9"/>
  </mergeCells>
  <pageMargins left="0.23622047244094491" right="0.23622047244094491"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J114"/>
  <sheetViews>
    <sheetView view="pageLayout" topLeftCell="A35" zoomScaleNormal="100" workbookViewId="0">
      <selection activeCell="A106" sqref="A106:A109"/>
    </sheetView>
  </sheetViews>
  <sheetFormatPr baseColWidth="10" defaultColWidth="11.5546875" defaultRowHeight="14.4"/>
  <cols>
    <col min="1" max="1" width="46.33203125" style="364" customWidth="1"/>
    <col min="2" max="2" width="2.5546875" style="364" customWidth="1"/>
    <col min="3" max="3" width="46.33203125" style="364" customWidth="1"/>
    <col min="4" max="16384" width="11.5546875" style="364"/>
  </cols>
  <sheetData>
    <row r="1" spans="1:3" ht="392.4" hidden="1" customHeight="1">
      <c r="A1" s="423"/>
      <c r="B1" s="423"/>
      <c r="C1" s="423"/>
    </row>
    <row r="2" spans="1:3" ht="14.4" customHeight="1">
      <c r="A2" s="424"/>
      <c r="B2" s="424"/>
      <c r="C2" s="578" t="s">
        <v>355</v>
      </c>
    </row>
    <row r="3" spans="1:3">
      <c r="A3" s="424"/>
      <c r="B3" s="424"/>
      <c r="C3" s="578"/>
    </row>
    <row r="4" spans="1:3" ht="13.2" customHeight="1">
      <c r="A4" s="424"/>
      <c r="B4" s="424"/>
      <c r="C4" s="578"/>
    </row>
    <row r="5" spans="1:3">
      <c r="A5" s="424"/>
      <c r="B5" s="424"/>
      <c r="C5" s="425" t="s">
        <v>284</v>
      </c>
    </row>
    <row r="6" spans="1:3" ht="12.6" customHeight="1">
      <c r="A6" s="582" t="s">
        <v>285</v>
      </c>
      <c r="B6" s="462"/>
      <c r="C6" s="583" t="s">
        <v>356</v>
      </c>
    </row>
    <row r="7" spans="1:3" ht="12" customHeight="1">
      <c r="A7" s="582"/>
      <c r="B7" s="462"/>
      <c r="C7" s="583"/>
    </row>
    <row r="8" spans="1:3" ht="11.4" customHeight="1">
      <c r="A8" s="582"/>
      <c r="B8" s="462"/>
      <c r="C8" s="426"/>
    </row>
    <row r="9" spans="1:3" ht="16.2" customHeight="1">
      <c r="A9" s="582"/>
      <c r="B9" s="462"/>
      <c r="C9" s="465" t="s">
        <v>286</v>
      </c>
    </row>
    <row r="10" spans="1:3" ht="12.6" customHeight="1">
      <c r="A10" s="426"/>
      <c r="B10" s="426"/>
      <c r="C10" s="575" t="s">
        <v>357</v>
      </c>
    </row>
    <row r="11" spans="1:3">
      <c r="A11" s="427" t="s">
        <v>287</v>
      </c>
      <c r="B11" s="427"/>
      <c r="C11" s="575"/>
    </row>
    <row r="12" spans="1:3" ht="12" customHeight="1">
      <c r="A12" s="575" t="s">
        <v>288</v>
      </c>
      <c r="B12" s="464"/>
      <c r="C12" s="575"/>
    </row>
    <row r="13" spans="1:3" ht="9" customHeight="1">
      <c r="A13" s="575"/>
      <c r="B13" s="464"/>
      <c r="C13" s="575"/>
    </row>
    <row r="14" spans="1:3" ht="13.95" customHeight="1">
      <c r="A14" s="575"/>
      <c r="B14" s="464"/>
      <c r="C14" s="575"/>
    </row>
    <row r="15" spans="1:3" ht="12" customHeight="1">
      <c r="A15" s="578" t="s">
        <v>358</v>
      </c>
      <c r="B15" s="464"/>
      <c r="C15" s="575"/>
    </row>
    <row r="16" spans="1:3" ht="9.6" customHeight="1">
      <c r="A16" s="578"/>
      <c r="B16" s="464"/>
      <c r="C16" s="575"/>
    </row>
    <row r="17" spans="1:3">
      <c r="A17" s="578"/>
      <c r="B17" s="464"/>
      <c r="C17" s="575" t="s">
        <v>359</v>
      </c>
    </row>
    <row r="18" spans="1:3">
      <c r="A18" s="578"/>
      <c r="B18" s="464"/>
      <c r="C18" s="575"/>
    </row>
    <row r="19" spans="1:3" ht="31.8" customHeight="1">
      <c r="A19" s="578"/>
      <c r="B19" s="464"/>
      <c r="C19" s="575"/>
    </row>
    <row r="20" spans="1:3">
      <c r="A20" s="578" t="s">
        <v>289</v>
      </c>
      <c r="B20" s="464"/>
      <c r="C20" s="428"/>
    </row>
    <row r="21" spans="1:3" ht="7.95" customHeight="1">
      <c r="A21" s="578"/>
      <c r="B21" s="464"/>
      <c r="C21" s="581" t="s">
        <v>291</v>
      </c>
    </row>
    <row r="22" spans="1:3" ht="7.95" customHeight="1">
      <c r="A22" s="429"/>
      <c r="B22" s="429"/>
      <c r="C22" s="581"/>
    </row>
    <row r="23" spans="1:3" ht="15" customHeight="1">
      <c r="A23" s="578" t="s">
        <v>290</v>
      </c>
      <c r="B23" s="464"/>
      <c r="C23" s="575" t="s">
        <v>320</v>
      </c>
    </row>
    <row r="24" spans="1:3" ht="14.4" customHeight="1">
      <c r="A24" s="578"/>
      <c r="B24" s="464"/>
      <c r="C24" s="575"/>
    </row>
    <row r="25" spans="1:3">
      <c r="A25" s="578"/>
      <c r="B25" s="464"/>
      <c r="C25" s="575"/>
    </row>
    <row r="26" spans="1:3" ht="13.95" customHeight="1">
      <c r="A26" s="464"/>
      <c r="B26" s="464"/>
      <c r="C26" s="575"/>
    </row>
    <row r="27" spans="1:3" ht="16.2" customHeight="1">
      <c r="A27" s="427" t="s">
        <v>318</v>
      </c>
      <c r="B27" s="427"/>
      <c r="C27" s="575" t="s">
        <v>321</v>
      </c>
    </row>
    <row r="28" spans="1:3" ht="13.2" customHeight="1">
      <c r="A28" s="575" t="s">
        <v>360</v>
      </c>
      <c r="B28" s="464"/>
      <c r="C28" s="575"/>
    </row>
    <row r="29" spans="1:3" ht="9.6" customHeight="1">
      <c r="A29" s="575"/>
      <c r="B29" s="464"/>
      <c r="C29" s="575"/>
    </row>
    <row r="30" spans="1:3" ht="19.8" customHeight="1">
      <c r="A30" s="575"/>
      <c r="B30" s="464"/>
      <c r="C30" s="575"/>
    </row>
    <row r="31" spans="1:3" ht="10.95" customHeight="1">
      <c r="A31" s="575" t="s">
        <v>361</v>
      </c>
      <c r="B31" s="464"/>
      <c r="C31" s="575"/>
    </row>
    <row r="32" spans="1:3" ht="19.5" customHeight="1">
      <c r="A32" s="575"/>
      <c r="B32" s="464"/>
      <c r="C32" s="575"/>
    </row>
    <row r="33" spans="1:3" ht="20.399999999999999">
      <c r="A33" s="575"/>
      <c r="B33" s="464"/>
      <c r="C33" s="430" t="s">
        <v>292</v>
      </c>
    </row>
    <row r="34" spans="1:3" ht="1.95" customHeight="1">
      <c r="A34" s="575" t="s">
        <v>319</v>
      </c>
      <c r="B34" s="464"/>
      <c r="C34" s="430"/>
    </row>
    <row r="35" spans="1:3" ht="23.25" customHeight="1">
      <c r="A35" s="575"/>
      <c r="B35" s="464"/>
      <c r="C35" s="430" t="s">
        <v>293</v>
      </c>
    </row>
    <row r="36" spans="1:3">
      <c r="A36" s="575"/>
      <c r="B36" s="464"/>
      <c r="C36" s="430"/>
    </row>
    <row r="37" spans="1:3" ht="15" customHeight="1">
      <c r="A37" s="575"/>
      <c r="B37" s="464"/>
      <c r="C37" s="578" t="s">
        <v>294</v>
      </c>
    </row>
    <row r="38" spans="1:3" ht="13.95" customHeight="1">
      <c r="A38" s="575"/>
      <c r="B38" s="464"/>
      <c r="C38" s="578"/>
    </row>
    <row r="39" spans="1:3" ht="14.4" customHeight="1">
      <c r="A39" s="575"/>
      <c r="B39" s="464"/>
      <c r="C39" s="578"/>
    </row>
    <row r="40" spans="1:3" ht="12.6" customHeight="1">
      <c r="A40" s="575"/>
      <c r="B40" s="464"/>
      <c r="C40" s="578"/>
    </row>
    <row r="41" spans="1:3" ht="1.95" customHeight="1">
      <c r="A41" s="575"/>
      <c r="B41" s="464"/>
      <c r="C41" s="578"/>
    </row>
    <row r="42" spans="1:3" ht="17.399999999999999" customHeight="1">
      <c r="A42" s="578" t="s">
        <v>350</v>
      </c>
      <c r="B42" s="464"/>
      <c r="C42" s="578"/>
    </row>
    <row r="43" spans="1:3" ht="14.4" customHeight="1">
      <c r="A43" s="578"/>
      <c r="B43" s="464"/>
      <c r="C43" s="578"/>
    </row>
    <row r="44" spans="1:3" ht="20.399999999999999" customHeight="1">
      <c r="A44" s="578"/>
      <c r="B44" s="464"/>
      <c r="C44" s="575" t="s">
        <v>296</v>
      </c>
    </row>
    <row r="45" spans="1:3">
      <c r="A45" s="578"/>
      <c r="B45" s="464"/>
      <c r="C45" s="575"/>
    </row>
    <row r="46" spans="1:3" ht="11.4" customHeight="1">
      <c r="A46" s="578"/>
      <c r="B46" s="464"/>
      <c r="C46" s="431"/>
    </row>
    <row r="47" spans="1:3">
      <c r="A47" s="578"/>
      <c r="B47" s="464"/>
      <c r="C47" s="465" t="s">
        <v>298</v>
      </c>
    </row>
    <row r="48" spans="1:3" ht="20.399999999999999">
      <c r="A48" s="578"/>
      <c r="B48" s="464"/>
      <c r="C48" s="430" t="s">
        <v>349</v>
      </c>
    </row>
    <row r="49" spans="1:10" ht="4.2" customHeight="1">
      <c r="A49" s="432"/>
      <c r="B49" s="432"/>
      <c r="C49" s="461"/>
    </row>
    <row r="50" spans="1:10" ht="1.8" customHeight="1">
      <c r="A50" s="433"/>
      <c r="B50" s="464"/>
      <c r="C50" s="430"/>
    </row>
    <row r="51" spans="1:10" ht="13.2" customHeight="1">
      <c r="A51" s="427" t="s">
        <v>295</v>
      </c>
      <c r="B51" s="464"/>
      <c r="C51" s="425" t="s">
        <v>300</v>
      </c>
    </row>
    <row r="52" spans="1:10" ht="1.8" hidden="1" customHeight="1">
      <c r="A52" s="464"/>
      <c r="B52" s="464"/>
      <c r="C52" s="432"/>
    </row>
    <row r="53" spans="1:10" ht="14.4" customHeight="1">
      <c r="A53" s="575" t="s">
        <v>362</v>
      </c>
      <c r="B53" s="463"/>
      <c r="C53" s="575" t="s">
        <v>322</v>
      </c>
      <c r="J53" s="434"/>
    </row>
    <row r="54" spans="1:10" ht="22.2" customHeight="1">
      <c r="A54" s="575"/>
      <c r="B54" s="463"/>
      <c r="C54" s="575"/>
    </row>
    <row r="55" spans="1:10" ht="2.4" customHeight="1">
      <c r="A55" s="431"/>
      <c r="B55" s="431"/>
      <c r="C55" s="575"/>
    </row>
    <row r="56" spans="1:10">
      <c r="A56" s="580" t="s">
        <v>297</v>
      </c>
      <c r="B56" s="431"/>
      <c r="C56" s="575"/>
    </row>
    <row r="57" spans="1:10" ht="34.799999999999997" customHeight="1">
      <c r="A57" s="580"/>
      <c r="B57" s="431"/>
      <c r="C57" s="575"/>
    </row>
    <row r="58" spans="1:10">
      <c r="A58" s="425"/>
      <c r="B58" s="425"/>
      <c r="C58" s="435" t="s">
        <v>299</v>
      </c>
    </row>
    <row r="59" spans="1:10" ht="16.95" customHeight="1">
      <c r="A59" s="578" t="s">
        <v>363</v>
      </c>
      <c r="B59" s="461"/>
      <c r="C59" s="436" t="s">
        <v>327</v>
      </c>
    </row>
    <row r="60" spans="1:10" ht="15" customHeight="1">
      <c r="A60" s="578"/>
      <c r="B60" s="461"/>
      <c r="C60" s="579" t="s">
        <v>301</v>
      </c>
    </row>
    <row r="61" spans="1:10" ht="16.95" customHeight="1">
      <c r="A61" s="578"/>
      <c r="B61" s="461"/>
      <c r="C61" s="579"/>
    </row>
    <row r="62" spans="1:10" ht="19.95" customHeight="1">
      <c r="A62" s="578"/>
      <c r="B62" s="461"/>
      <c r="C62" s="579"/>
    </row>
    <row r="63" spans="1:10" ht="5.4" customHeight="1">
      <c r="A63" s="578"/>
      <c r="B63" s="430"/>
      <c r="C63" s="579"/>
    </row>
    <row r="64" spans="1:10">
      <c r="A64" s="578"/>
      <c r="B64" s="461"/>
      <c r="C64" s="579"/>
    </row>
    <row r="65" spans="1:3" ht="12.6" customHeight="1">
      <c r="A65" s="578"/>
      <c r="B65" s="461"/>
      <c r="C65" s="436" t="s">
        <v>328</v>
      </c>
    </row>
    <row r="66" spans="1:3" ht="15" customHeight="1">
      <c r="A66" s="575" t="s">
        <v>304</v>
      </c>
      <c r="B66" s="461"/>
      <c r="C66" s="461"/>
    </row>
    <row r="67" spans="1:3" ht="14.4" customHeight="1">
      <c r="A67" s="575"/>
      <c r="B67" s="461"/>
      <c r="C67" s="575" t="s">
        <v>302</v>
      </c>
    </row>
    <row r="68" spans="1:3">
      <c r="A68" s="575"/>
      <c r="B68" s="461"/>
      <c r="C68" s="575"/>
    </row>
    <row r="69" spans="1:3" ht="28.5" customHeight="1">
      <c r="A69" s="575"/>
      <c r="B69" s="461"/>
      <c r="C69" s="575" t="s">
        <v>303</v>
      </c>
    </row>
    <row r="70" spans="1:3" ht="3.75" customHeight="1">
      <c r="A70" s="428"/>
      <c r="B70" s="461"/>
      <c r="C70" s="575"/>
    </row>
    <row r="71" spans="1:3">
      <c r="A71" s="436" t="s">
        <v>306</v>
      </c>
      <c r="B71" s="461"/>
      <c r="C71" s="575"/>
    </row>
    <row r="72" spans="1:3">
      <c r="A72" s="575" t="s">
        <v>307</v>
      </c>
      <c r="B72" s="461"/>
      <c r="C72" s="575"/>
    </row>
    <row r="73" spans="1:3">
      <c r="A73" s="575"/>
      <c r="B73" s="461"/>
      <c r="C73" s="575"/>
    </row>
    <row r="74" spans="1:3">
      <c r="A74" s="575"/>
      <c r="B74" s="431"/>
      <c r="C74" s="575"/>
    </row>
    <row r="75" spans="1:3" ht="14.4" customHeight="1">
      <c r="A75" s="575"/>
      <c r="B75" s="436"/>
      <c r="C75" s="575" t="s">
        <v>305</v>
      </c>
    </row>
    <row r="76" spans="1:3" ht="8.4" customHeight="1">
      <c r="A76" s="430"/>
      <c r="B76" s="431"/>
      <c r="C76" s="575"/>
    </row>
    <row r="77" spans="1:3" ht="14.4" customHeight="1">
      <c r="A77" s="436" t="s">
        <v>309</v>
      </c>
      <c r="B77" s="431"/>
      <c r="C77" s="575"/>
    </row>
    <row r="78" spans="1:3">
      <c r="A78" s="575" t="s">
        <v>310</v>
      </c>
      <c r="B78" s="431"/>
      <c r="C78" s="436" t="s">
        <v>329</v>
      </c>
    </row>
    <row r="79" spans="1:3">
      <c r="A79" s="575"/>
      <c r="B79" s="431"/>
      <c r="C79" s="436"/>
    </row>
    <row r="80" spans="1:3" ht="51" customHeight="1">
      <c r="A80" s="575" t="s">
        <v>313</v>
      </c>
      <c r="B80" s="431"/>
      <c r="C80" s="575" t="s">
        <v>308</v>
      </c>
    </row>
    <row r="81" spans="1:3">
      <c r="A81" s="577"/>
      <c r="B81" s="431"/>
      <c r="C81" s="575"/>
    </row>
    <row r="82" spans="1:3" ht="5.4" customHeight="1">
      <c r="A82" s="577"/>
      <c r="B82" s="431"/>
      <c r="C82" s="431"/>
    </row>
    <row r="83" spans="1:3" ht="4.2" customHeight="1">
      <c r="A83" s="431"/>
      <c r="B83" s="431"/>
      <c r="C83" s="430"/>
    </row>
    <row r="84" spans="1:3" ht="14.4" customHeight="1">
      <c r="A84" s="575" t="s">
        <v>314</v>
      </c>
      <c r="B84" s="431"/>
      <c r="C84" s="436" t="s">
        <v>311</v>
      </c>
    </row>
    <row r="85" spans="1:3">
      <c r="A85" s="575"/>
      <c r="B85" s="431"/>
      <c r="C85" s="430"/>
    </row>
    <row r="86" spans="1:3">
      <c r="A86" s="575" t="s">
        <v>323</v>
      </c>
      <c r="B86" s="431"/>
      <c r="C86" s="575" t="s">
        <v>312</v>
      </c>
    </row>
    <row r="87" spans="1:3">
      <c r="A87" s="575"/>
      <c r="B87" s="431"/>
      <c r="C87" s="575"/>
    </row>
    <row r="88" spans="1:3" ht="4.95" customHeight="1">
      <c r="A88" s="575"/>
      <c r="B88" s="431"/>
      <c r="C88" s="575"/>
    </row>
    <row r="89" spans="1:3" ht="31.5" customHeight="1">
      <c r="A89" s="575"/>
      <c r="B89" s="431"/>
      <c r="C89" s="575"/>
    </row>
    <row r="90" spans="1:3" ht="6" customHeight="1">
      <c r="A90" s="430"/>
      <c r="B90" s="431"/>
      <c r="C90" s="575"/>
    </row>
    <row r="91" spans="1:3">
      <c r="A91" s="575" t="s">
        <v>316</v>
      </c>
      <c r="B91" s="431"/>
      <c r="C91" s="575"/>
    </row>
    <row r="92" spans="1:3">
      <c r="A92" s="575"/>
      <c r="B92" s="431"/>
      <c r="C92" s="575"/>
    </row>
    <row r="93" spans="1:3">
      <c r="A93" s="575"/>
      <c r="B93" s="431"/>
      <c r="C93" s="430"/>
    </row>
    <row r="94" spans="1:3" ht="14.4" customHeight="1">
      <c r="A94" s="575"/>
      <c r="B94" s="431"/>
      <c r="C94" s="575" t="s">
        <v>364</v>
      </c>
    </row>
    <row r="95" spans="1:3">
      <c r="A95" s="575"/>
      <c r="B95" s="431"/>
      <c r="C95" s="575"/>
    </row>
    <row r="96" spans="1:3" ht="12.6" customHeight="1">
      <c r="A96" s="576" t="s">
        <v>324</v>
      </c>
      <c r="B96" s="431"/>
      <c r="C96" s="575"/>
    </row>
    <row r="97" spans="1:3">
      <c r="A97" s="576"/>
      <c r="B97" s="431"/>
      <c r="C97" s="575"/>
    </row>
    <row r="98" spans="1:3">
      <c r="A98" s="576"/>
      <c r="B98" s="431"/>
      <c r="C98" s="430"/>
    </row>
    <row r="99" spans="1:3">
      <c r="A99" s="576"/>
      <c r="B99" s="431"/>
      <c r="C99" s="431"/>
    </row>
    <row r="100" spans="1:3" ht="7.2" customHeight="1">
      <c r="A100" s="430"/>
      <c r="B100" s="431"/>
      <c r="C100" s="431"/>
    </row>
    <row r="101" spans="1:3">
      <c r="A101" s="575" t="s">
        <v>317</v>
      </c>
      <c r="B101" s="431"/>
      <c r="C101" s="575" t="s">
        <v>315</v>
      </c>
    </row>
    <row r="102" spans="1:3">
      <c r="A102" s="575"/>
      <c r="B102" s="431"/>
      <c r="C102" s="575"/>
    </row>
    <row r="103" spans="1:3">
      <c r="A103" s="575"/>
      <c r="B103" s="431"/>
      <c r="C103" s="575"/>
    </row>
    <row r="104" spans="1:3" ht="0.75" customHeight="1">
      <c r="A104" s="430"/>
      <c r="B104" s="431"/>
      <c r="C104" s="575"/>
    </row>
    <row r="105" spans="1:3" ht="16.5" customHeight="1">
      <c r="A105" s="437" t="s">
        <v>325</v>
      </c>
      <c r="B105" s="431"/>
      <c r="C105" s="431"/>
    </row>
    <row r="106" spans="1:3" ht="14.4" customHeight="1">
      <c r="A106" s="576" t="s">
        <v>365</v>
      </c>
      <c r="B106" s="431"/>
      <c r="C106" s="431"/>
    </row>
    <row r="107" spans="1:3">
      <c r="A107" s="576"/>
      <c r="B107" s="431"/>
      <c r="C107" s="431"/>
    </row>
    <row r="108" spans="1:3">
      <c r="A108" s="576"/>
      <c r="B108" s="431"/>
      <c r="C108" s="431"/>
    </row>
    <row r="109" spans="1:3" ht="23.25" customHeight="1">
      <c r="A109" s="576"/>
      <c r="B109" s="431"/>
      <c r="C109" s="431"/>
    </row>
    <row r="110" spans="1:3" ht="1.2" customHeight="1">
      <c r="A110" s="575" t="s">
        <v>326</v>
      </c>
      <c r="B110" s="431"/>
      <c r="C110" s="431"/>
    </row>
    <row r="111" spans="1:3">
      <c r="A111" s="575"/>
      <c r="B111" s="431"/>
      <c r="C111" s="431"/>
    </row>
    <row r="112" spans="1:3">
      <c r="A112" s="575"/>
      <c r="B112" s="431"/>
      <c r="C112" s="431"/>
    </row>
    <row r="113" spans="1:3" ht="17.399999999999999" customHeight="1">
      <c r="A113" s="575"/>
      <c r="B113" s="431"/>
      <c r="C113" s="431"/>
    </row>
    <row r="114" spans="1:3">
      <c r="A114" s="438"/>
    </row>
  </sheetData>
  <mergeCells count="41">
    <mergeCell ref="C2:C4"/>
    <mergeCell ref="A6:A9"/>
    <mergeCell ref="C6:C7"/>
    <mergeCell ref="C10:C16"/>
    <mergeCell ref="A12:A14"/>
    <mergeCell ref="A15:A19"/>
    <mergeCell ref="C17:C19"/>
    <mergeCell ref="A20:A21"/>
    <mergeCell ref="C21:C22"/>
    <mergeCell ref="A23:A25"/>
    <mergeCell ref="C23:C26"/>
    <mergeCell ref="C27:C32"/>
    <mergeCell ref="A28:A30"/>
    <mergeCell ref="A31:A33"/>
    <mergeCell ref="A34:A41"/>
    <mergeCell ref="C37:C43"/>
    <mergeCell ref="A42:A48"/>
    <mergeCell ref="C44:C45"/>
    <mergeCell ref="A53:A54"/>
    <mergeCell ref="C53:C57"/>
    <mergeCell ref="A56:A57"/>
    <mergeCell ref="A59:A65"/>
    <mergeCell ref="C60:C64"/>
    <mergeCell ref="A66:A69"/>
    <mergeCell ref="C67:C68"/>
    <mergeCell ref="C69:C74"/>
    <mergeCell ref="A72:A75"/>
    <mergeCell ref="C75:C77"/>
    <mergeCell ref="A101:A103"/>
    <mergeCell ref="C101:C104"/>
    <mergeCell ref="A106:A109"/>
    <mergeCell ref="A110:A113"/>
    <mergeCell ref="A78:A79"/>
    <mergeCell ref="A80:A82"/>
    <mergeCell ref="C80:C81"/>
    <mergeCell ref="A84:A85"/>
    <mergeCell ref="A86:A89"/>
    <mergeCell ref="C86:C92"/>
    <mergeCell ref="A91:A95"/>
    <mergeCell ref="C94:C97"/>
    <mergeCell ref="A96:A99"/>
  </mergeCells>
  <printOptions horizontalCentered="1" verticalCentered="1"/>
  <pageMargins left="0.19685039370078741" right="0.19685039370078741" top="0.19685039370078741" bottom="0.19685039370078741"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FF0000"/>
    <pageSetUpPr fitToPage="1"/>
  </sheetPr>
  <dimension ref="A1:U70"/>
  <sheetViews>
    <sheetView showGridLines="0" showZeros="0" topLeftCell="A46" zoomScale="85" zoomScaleNormal="85" workbookViewId="0">
      <selection activeCell="G52" sqref="G52"/>
    </sheetView>
  </sheetViews>
  <sheetFormatPr baseColWidth="10" defaultColWidth="0" defaultRowHeight="14.4"/>
  <cols>
    <col min="1" max="1" width="2.44140625" style="57" customWidth="1"/>
    <col min="2" max="2" width="2.6640625" style="57" customWidth="1"/>
    <col min="3" max="3" width="12" style="57" customWidth="1"/>
    <col min="4" max="4" width="45.6640625" style="57" customWidth="1"/>
    <col min="5" max="5" width="14" style="57" customWidth="1"/>
    <col min="6" max="6" width="13.33203125" style="57" customWidth="1"/>
    <col min="7" max="7" width="13.5546875" style="57" customWidth="1"/>
    <col min="8" max="8" width="15.6640625" style="57" customWidth="1"/>
    <col min="9" max="9" width="2.44140625" style="57" customWidth="1"/>
    <col min="10" max="10" width="3.33203125" style="57" customWidth="1"/>
    <col min="11" max="16384" width="11.44140625" style="57" hidden="1"/>
  </cols>
  <sheetData>
    <row r="1" spans="1:21" s="55" customFormat="1" ht="15" thickBot="1">
      <c r="A1" s="57"/>
      <c r="B1" s="57"/>
      <c r="C1" s="57"/>
      <c r="D1" s="57"/>
      <c r="E1" s="57"/>
      <c r="F1" s="57"/>
      <c r="G1" s="57"/>
      <c r="H1" s="57"/>
      <c r="I1" s="57"/>
      <c r="J1" s="57"/>
      <c r="K1" s="57"/>
      <c r="L1" s="57"/>
      <c r="M1" s="57"/>
      <c r="N1" s="57"/>
      <c r="O1" s="57"/>
      <c r="P1" s="57"/>
      <c r="Q1" s="57"/>
      <c r="R1" s="57"/>
      <c r="S1" s="57"/>
      <c r="T1" s="57"/>
      <c r="U1" s="57"/>
    </row>
    <row r="2" spans="1:21" s="55" customFormat="1" ht="21.75" customHeight="1" thickTop="1">
      <c r="A2" s="57"/>
      <c r="B2" s="56"/>
      <c r="C2" s="72"/>
      <c r="D2" s="72"/>
      <c r="E2" s="72"/>
      <c r="F2" s="72"/>
      <c r="G2" s="72"/>
      <c r="H2" s="72"/>
      <c r="I2" s="73"/>
      <c r="J2" s="57"/>
      <c r="K2" s="57"/>
      <c r="L2" s="57"/>
      <c r="M2" s="57"/>
      <c r="N2" s="57"/>
      <c r="O2" s="57"/>
      <c r="P2" s="57"/>
      <c r="Q2" s="57"/>
      <c r="R2" s="57"/>
      <c r="S2" s="57"/>
      <c r="T2" s="57"/>
      <c r="U2" s="57"/>
    </row>
    <row r="3" spans="1:21" s="55" customFormat="1" ht="19.5" customHeight="1">
      <c r="A3" s="57"/>
      <c r="B3" s="74"/>
      <c r="C3" s="75"/>
      <c r="D3" s="624" t="s">
        <v>72</v>
      </c>
      <c r="E3" s="624"/>
      <c r="F3" s="625" t="s">
        <v>73</v>
      </c>
      <c r="G3" s="625"/>
      <c r="H3" s="625"/>
      <c r="I3" s="76"/>
      <c r="J3" s="77"/>
      <c r="K3" s="57"/>
      <c r="L3" s="57"/>
      <c r="M3" s="57"/>
      <c r="N3" s="57"/>
      <c r="O3" s="57"/>
      <c r="P3" s="57"/>
      <c r="Q3" s="57"/>
      <c r="R3" s="57"/>
      <c r="S3" s="57"/>
      <c r="T3" s="57"/>
      <c r="U3" s="57"/>
    </row>
    <row r="4" spans="1:21" s="55" customFormat="1" ht="24" customHeight="1">
      <c r="A4" s="57"/>
      <c r="B4" s="74"/>
      <c r="D4" s="624"/>
      <c r="E4" s="624"/>
      <c r="F4" s="625"/>
      <c r="G4" s="625"/>
      <c r="H4" s="625"/>
      <c r="I4" s="78"/>
      <c r="J4" s="79"/>
      <c r="K4" s="57"/>
      <c r="L4" s="57"/>
      <c r="M4" s="57"/>
      <c r="N4" s="57"/>
      <c r="O4" s="57"/>
      <c r="P4" s="57"/>
      <c r="Q4" s="57"/>
      <c r="R4" s="57"/>
      <c r="S4" s="57"/>
      <c r="T4" s="57"/>
      <c r="U4" s="57"/>
    </row>
    <row r="5" spans="1:21" s="55" customFormat="1" ht="24" customHeight="1">
      <c r="A5" s="57"/>
      <c r="B5" s="80"/>
      <c r="C5" s="626" t="s">
        <v>74</v>
      </c>
      <c r="D5" s="628">
        <f>DOSSIER!I4</f>
        <v>0</v>
      </c>
      <c r="E5" s="78"/>
      <c r="F5" s="626" t="s">
        <v>75</v>
      </c>
      <c r="G5" s="630">
        <v>43960</v>
      </c>
      <c r="H5" s="630"/>
      <c r="I5" s="81"/>
      <c r="J5" s="77"/>
      <c r="K5" s="57"/>
      <c r="L5" s="57"/>
      <c r="M5" s="57"/>
      <c r="N5" s="57"/>
      <c r="O5" s="57"/>
      <c r="P5" s="57"/>
      <c r="Q5" s="57"/>
      <c r="R5" s="57"/>
      <c r="S5" s="57"/>
      <c r="T5" s="57"/>
      <c r="U5" s="57"/>
    </row>
    <row r="6" spans="1:21" s="55" customFormat="1" ht="15.75" customHeight="1">
      <c r="A6" s="57"/>
      <c r="B6" s="80"/>
      <c r="C6" s="627"/>
      <c r="D6" s="629"/>
      <c r="E6" s="57"/>
      <c r="F6" s="627"/>
      <c r="G6" s="631"/>
      <c r="H6" s="631"/>
      <c r="I6" s="82"/>
      <c r="J6" s="57"/>
      <c r="K6" s="57"/>
      <c r="L6" s="57"/>
      <c r="M6" s="57"/>
      <c r="N6" s="57"/>
      <c r="O6" s="57"/>
      <c r="P6" s="57" t="s">
        <v>76</v>
      </c>
      <c r="Q6" s="57" t="s">
        <v>76</v>
      </c>
      <c r="R6" s="57" t="s">
        <v>77</v>
      </c>
      <c r="S6" s="57"/>
      <c r="T6" s="57"/>
      <c r="U6" s="57"/>
    </row>
    <row r="7" spans="1:21" s="55" customFormat="1" ht="9" customHeight="1">
      <c r="A7" s="57"/>
      <c r="B7" s="80"/>
      <c r="C7" s="83" t="s">
        <v>78</v>
      </c>
      <c r="D7" s="84"/>
      <c r="E7" s="85"/>
      <c r="F7" s="86"/>
      <c r="G7" s="87"/>
      <c r="H7" s="88"/>
      <c r="I7" s="82"/>
      <c r="J7" s="57"/>
      <c r="K7" s="57"/>
      <c r="L7" s="89">
        <v>0</v>
      </c>
      <c r="M7" s="57"/>
      <c r="N7" s="57"/>
      <c r="O7" s="57"/>
      <c r="P7" s="57"/>
      <c r="Q7" s="90"/>
      <c r="R7" s="57"/>
      <c r="S7" s="57"/>
      <c r="T7" s="57"/>
      <c r="U7" s="57"/>
    </row>
    <row r="8" spans="1:21" s="55" customFormat="1" ht="15.6">
      <c r="A8" s="57"/>
      <c r="B8" s="80"/>
      <c r="C8" s="91" t="s">
        <v>251</v>
      </c>
      <c r="D8" s="92"/>
      <c r="E8" s="93" t="s">
        <v>79</v>
      </c>
      <c r="F8" s="604">
        <f>GROSSESSE!E12</f>
        <v>0</v>
      </c>
      <c r="G8" s="604"/>
      <c r="H8" s="605"/>
      <c r="I8" s="82"/>
      <c r="J8" s="57"/>
      <c r="K8" s="57"/>
      <c r="L8" s="96">
        <v>5.5E-2</v>
      </c>
      <c r="M8" s="57"/>
      <c r="N8" s="57"/>
      <c r="O8" s="57"/>
      <c r="P8" s="57"/>
      <c r="Q8" s="57"/>
      <c r="R8" s="97">
        <v>43358</v>
      </c>
      <c r="S8" s="57"/>
      <c r="T8" s="57"/>
      <c r="U8" s="57"/>
    </row>
    <row r="9" spans="1:21" s="55" customFormat="1" ht="15" customHeight="1">
      <c r="A9" s="57"/>
      <c r="B9" s="80"/>
      <c r="C9" s="98" t="s">
        <v>80</v>
      </c>
      <c r="D9" s="99"/>
      <c r="E9" s="93"/>
      <c r="F9" s="280"/>
      <c r="G9" s="280"/>
      <c r="H9" s="281"/>
      <c r="I9" s="82"/>
      <c r="J9" s="57"/>
      <c r="K9" s="57"/>
      <c r="L9" s="100">
        <v>0.1</v>
      </c>
      <c r="M9" s="57"/>
      <c r="N9" s="57"/>
      <c r="O9" s="57"/>
      <c r="P9" s="57"/>
      <c r="Q9" s="57"/>
      <c r="R9" s="97">
        <v>43358</v>
      </c>
      <c r="S9" s="57"/>
      <c r="T9" s="57"/>
      <c r="U9" s="57"/>
    </row>
    <row r="10" spans="1:21" s="55" customFormat="1">
      <c r="A10" s="57"/>
      <c r="B10" s="80"/>
      <c r="C10" s="101" t="s">
        <v>82</v>
      </c>
      <c r="D10" s="102"/>
      <c r="E10" s="93" t="s">
        <v>81</v>
      </c>
      <c r="F10" s="585">
        <f>GROSSESSE!D16</f>
        <v>0</v>
      </c>
      <c r="G10" s="585"/>
      <c r="H10" s="586"/>
      <c r="I10" s="82"/>
      <c r="J10" s="57"/>
      <c r="K10" s="57"/>
      <c r="L10" s="100">
        <v>0.2</v>
      </c>
      <c r="M10" s="57"/>
      <c r="N10" s="57"/>
      <c r="O10" s="57"/>
      <c r="P10" s="57"/>
      <c r="Q10" s="57"/>
      <c r="R10" s="57" t="s">
        <v>83</v>
      </c>
      <c r="S10" s="57"/>
      <c r="T10" s="57"/>
      <c r="U10" s="57"/>
    </row>
    <row r="11" spans="1:21" s="55" customFormat="1">
      <c r="A11" s="57"/>
      <c r="B11" s="80"/>
      <c r="C11" s="101">
        <v>67450</v>
      </c>
      <c r="D11" s="103" t="s">
        <v>84</v>
      </c>
      <c r="E11" s="104"/>
      <c r="F11" s="105" t="s">
        <v>120</v>
      </c>
      <c r="G11" s="587">
        <f>GROSSESSE!D18</f>
        <v>0</v>
      </c>
      <c r="H11" s="588"/>
      <c r="I11" s="82"/>
      <c r="J11" s="57"/>
      <c r="K11" s="57"/>
      <c r="L11" s="57"/>
      <c r="M11" s="57"/>
      <c r="N11" s="57"/>
      <c r="O11" s="57"/>
      <c r="P11" s="57" t="s">
        <v>85</v>
      </c>
      <c r="Q11" s="57" t="s">
        <v>86</v>
      </c>
      <c r="R11" s="57"/>
      <c r="S11" s="57"/>
      <c r="T11" s="57"/>
      <c r="U11" s="57"/>
    </row>
    <row r="12" spans="1:21" s="55" customFormat="1">
      <c r="A12" s="57"/>
      <c r="B12" s="80"/>
      <c r="C12" s="101" t="s">
        <v>87</v>
      </c>
      <c r="D12" s="92" t="s">
        <v>88</v>
      </c>
      <c r="E12" s="93"/>
      <c r="F12" s="106" t="s">
        <v>121</v>
      </c>
      <c r="G12" s="589">
        <f>GROSSESSE!G18</f>
        <v>0</v>
      </c>
      <c r="H12" s="590"/>
      <c r="I12" s="82"/>
      <c r="J12" s="57"/>
      <c r="K12" s="57"/>
      <c r="L12" s="57"/>
      <c r="M12" s="57"/>
      <c r="N12" s="57"/>
      <c r="O12" s="57"/>
      <c r="P12" s="89">
        <v>0</v>
      </c>
      <c r="Q12" s="89">
        <v>0.25</v>
      </c>
      <c r="R12" s="57"/>
      <c r="S12" s="57"/>
      <c r="T12" s="57"/>
      <c r="U12" s="57"/>
    </row>
    <row r="13" spans="1:21" s="55" customFormat="1">
      <c r="A13" s="57"/>
      <c r="B13" s="80"/>
      <c r="C13" s="101" t="s">
        <v>90</v>
      </c>
      <c r="D13" s="107" t="s">
        <v>91</v>
      </c>
      <c r="E13" s="93"/>
      <c r="F13" s="105" t="s">
        <v>2</v>
      </c>
      <c r="G13" s="587">
        <f>GROSSESSE!G20</f>
        <v>0</v>
      </c>
      <c r="H13" s="588"/>
      <c r="I13" s="82"/>
      <c r="J13" s="57"/>
      <c r="K13" s="57"/>
      <c r="L13" s="57"/>
      <c r="M13" s="57"/>
      <c r="N13" s="57"/>
      <c r="O13" s="57"/>
      <c r="P13" s="57">
        <f>VLOOKUP(P11,'[1]BASE PRODUITS'!A6:E691,3,0)</f>
        <v>200</v>
      </c>
      <c r="Q13" s="57">
        <f>VLOOKUP(Q11,'[1]BASE PRODUITS'!A6:E691,3,0)</f>
        <v>250</v>
      </c>
      <c r="R13" s="57"/>
      <c r="S13" s="57"/>
      <c r="T13" s="57"/>
      <c r="U13" s="57"/>
    </row>
    <row r="14" spans="1:21" s="55" customFormat="1">
      <c r="A14" s="57"/>
      <c r="B14" s="80"/>
      <c r="C14" s="101" t="s">
        <v>92</v>
      </c>
      <c r="D14" s="107" t="s">
        <v>263</v>
      </c>
      <c r="E14" s="93"/>
      <c r="F14" s="106" t="s">
        <v>89</v>
      </c>
      <c r="G14" s="589">
        <f>GROSSESSE!D20</f>
        <v>0</v>
      </c>
      <c r="H14" s="590"/>
      <c r="I14" s="82"/>
      <c r="J14" s="57"/>
      <c r="K14" s="57"/>
      <c r="L14" s="57"/>
      <c r="M14" s="57"/>
      <c r="N14" s="57"/>
      <c r="O14" s="57"/>
      <c r="P14" s="108" t="s">
        <v>20</v>
      </c>
      <c r="Q14" s="57" t="s">
        <v>93</v>
      </c>
      <c r="R14" s="57"/>
      <c r="S14" s="57"/>
      <c r="T14" s="57"/>
      <c r="U14" s="57"/>
    </row>
    <row r="15" spans="1:21" s="55" customFormat="1" ht="15" thickBot="1">
      <c r="A15" s="57"/>
      <c r="B15" s="80"/>
      <c r="C15" s="101" t="s">
        <v>94</v>
      </c>
      <c r="D15" s="109">
        <v>83856740200014</v>
      </c>
      <c r="E15" s="240"/>
      <c r="F15" s="241"/>
      <c r="G15" s="242" t="s">
        <v>95</v>
      </c>
      <c r="H15" s="310">
        <f>DOSSIER!I3</f>
        <v>0</v>
      </c>
      <c r="I15" s="82"/>
      <c r="J15" s="57"/>
      <c r="K15" s="57"/>
      <c r="L15" s="57"/>
      <c r="M15" s="57"/>
      <c r="N15" s="57"/>
      <c r="O15" s="57"/>
      <c r="P15" s="57"/>
      <c r="Q15" s="57"/>
      <c r="R15" s="57"/>
      <c r="S15" s="57"/>
      <c r="T15" s="57"/>
      <c r="U15" s="57"/>
    </row>
    <row r="16" spans="1:21" ht="9" customHeight="1" thickTop="1">
      <c r="B16" s="80"/>
      <c r="C16" s="110"/>
      <c r="D16" s="111"/>
      <c r="E16" s="112"/>
      <c r="F16" s="113"/>
      <c r="G16" s="114"/>
      <c r="H16" s="115"/>
      <c r="I16" s="82"/>
      <c r="P16" s="97">
        <v>43386</v>
      </c>
    </row>
    <row r="17" spans="1:12" ht="6.75" customHeight="1">
      <c r="B17" s="80"/>
      <c r="C17" s="116"/>
      <c r="D17" s="116"/>
      <c r="E17" s="116"/>
      <c r="F17" s="116"/>
      <c r="G17" s="116"/>
      <c r="H17" s="116"/>
      <c r="I17" s="82"/>
    </row>
    <row r="18" spans="1:12">
      <c r="B18" s="80"/>
      <c r="C18" s="117"/>
      <c r="D18" s="116"/>
      <c r="E18" s="118"/>
      <c r="F18" s="116"/>
      <c r="G18" s="116"/>
      <c r="H18" s="116"/>
      <c r="I18" s="82"/>
    </row>
    <row r="19" spans="1:12" ht="21" customHeight="1">
      <c r="B19" s="80"/>
      <c r="C19" s="119" t="s">
        <v>96</v>
      </c>
      <c r="D19" s="120" t="s">
        <v>97</v>
      </c>
      <c r="E19" s="121" t="s">
        <v>98</v>
      </c>
      <c r="F19" s="121" t="s">
        <v>99</v>
      </c>
      <c r="G19" s="121" t="s">
        <v>100</v>
      </c>
      <c r="H19" s="122" t="s">
        <v>101</v>
      </c>
      <c r="I19" s="82"/>
      <c r="K19" s="57" t="s">
        <v>102</v>
      </c>
      <c r="L19" s="57" t="s">
        <v>103</v>
      </c>
    </row>
    <row r="20" spans="1:12" ht="6.75" customHeight="1">
      <c r="B20" s="80"/>
      <c r="C20" s="123"/>
      <c r="D20" s="123"/>
      <c r="E20" s="124"/>
      <c r="F20" s="125"/>
      <c r="G20" s="125"/>
      <c r="H20" s="126"/>
      <c r="I20" s="82"/>
    </row>
    <row r="21" spans="1:12" ht="18" customHeight="1">
      <c r="A21" s="127">
        <v>5</v>
      </c>
      <c r="B21" s="80"/>
      <c r="C21" s="128"/>
      <c r="D21" s="129"/>
      <c r="E21" s="130"/>
      <c r="F21" s="131"/>
      <c r="G21" s="132"/>
      <c r="H21" s="133"/>
      <c r="I21" s="82"/>
      <c r="K21" s="96" t="e">
        <f>#REF!</f>
        <v>#REF!</v>
      </c>
      <c r="L21" s="134">
        <f>IF(ISERROR(H21*#REF!),0,H21*#REF!)</f>
        <v>0</v>
      </c>
    </row>
    <row r="22" spans="1:12" ht="18" customHeight="1">
      <c r="A22" s="127"/>
      <c r="B22" s="80"/>
      <c r="C22" s="601" t="s">
        <v>130</v>
      </c>
      <c r="D22" s="135" t="str">
        <f>VLOOKUP(C22,'BASE PRODUITS'!A7:B44,2,0)</f>
        <v>SEANCE GROSSESSE  FORMULE "ESSENTIEL"</v>
      </c>
      <c r="E22" s="618"/>
      <c r="F22" s="621"/>
      <c r="G22" s="593"/>
      <c r="H22" s="596"/>
      <c r="I22" s="82"/>
      <c r="K22" s="96" t="e">
        <f>#REF!</f>
        <v>#REF!</v>
      </c>
      <c r="L22" s="134">
        <f>IF(ISERROR(H22*#REF!),0,H22*#REF!)</f>
        <v>0</v>
      </c>
    </row>
    <row r="23" spans="1:12" ht="18" customHeight="1">
      <c r="A23" s="127"/>
      <c r="B23" s="80"/>
      <c r="C23" s="602"/>
      <c r="D23" s="599" t="str">
        <f>VLOOKUP(C22,'BASE PRODUITS'!A7:D44,4,0)</f>
        <v>10 PHOTOS / 1H</v>
      </c>
      <c r="E23" s="619"/>
      <c r="F23" s="622"/>
      <c r="G23" s="594"/>
      <c r="H23" s="597"/>
      <c r="I23" s="82"/>
      <c r="K23" s="96" t="e">
        <f>#REF!</f>
        <v>#REF!</v>
      </c>
      <c r="L23" s="134">
        <f>IF(ISERROR(H23*#REF!),0,H23*#REF!)</f>
        <v>0</v>
      </c>
    </row>
    <row r="24" spans="1:12" ht="18" customHeight="1">
      <c r="A24" s="127"/>
      <c r="B24" s="80"/>
      <c r="C24" s="603"/>
      <c r="D24" s="600" t="e">
        <f>VLOOKUP(C24,'BASE PRODUITS'!A9:B46,2,0)</f>
        <v>#N/A</v>
      </c>
      <c r="E24" s="620"/>
      <c r="F24" s="623"/>
      <c r="G24" s="595"/>
      <c r="H24" s="598"/>
      <c r="I24" s="82"/>
      <c r="K24" s="96" t="e">
        <f>#REF!</f>
        <v>#REF!</v>
      </c>
      <c r="L24" s="134">
        <f>IF(ISERROR(H24*#REF!),0,H24*#REF!)</f>
        <v>0</v>
      </c>
    </row>
    <row r="25" spans="1:12" ht="18" customHeight="1">
      <c r="A25" s="127"/>
      <c r="B25" s="80"/>
      <c r="C25" s="606" t="s">
        <v>104</v>
      </c>
      <c r="D25" s="609" t="str">
        <f>VLOOKUP(C25,'BASE PRODUITS'!A10:B47,2,0)</f>
        <v>SEANCE COUPLE FORMULE "ESSENTIEL"</v>
      </c>
      <c r="E25" s="612"/>
      <c r="F25" s="136"/>
      <c r="G25" s="137"/>
      <c r="H25" s="615"/>
      <c r="I25" s="82"/>
      <c r="K25" s="96" t="e">
        <f>#REF!</f>
        <v>#REF!</v>
      </c>
      <c r="L25" s="134">
        <f>IF(ISERROR(H25*#REF!),0,H25*#REF!)</f>
        <v>0</v>
      </c>
    </row>
    <row r="26" spans="1:12" ht="18" customHeight="1">
      <c r="A26" s="127"/>
      <c r="B26" s="80"/>
      <c r="C26" s="607"/>
      <c r="D26" s="610" t="e">
        <f>VLOOKUP(C26,'BASE PRODUITS'!A11:B48,2,0)</f>
        <v>#N/A</v>
      </c>
      <c r="E26" s="613"/>
      <c r="F26" s="138"/>
      <c r="G26" s="139"/>
      <c r="H26" s="616"/>
      <c r="I26" s="82"/>
      <c r="K26" s="96" t="e">
        <f>#REF!</f>
        <v>#REF!</v>
      </c>
      <c r="L26" s="134">
        <f>IF(ISERROR(H26*#REF!),0,H26*#REF!)</f>
        <v>0</v>
      </c>
    </row>
    <row r="27" spans="1:12" ht="18" customHeight="1">
      <c r="A27" s="127"/>
      <c r="B27" s="80"/>
      <c r="C27" s="608"/>
      <c r="D27" s="611" t="e">
        <f>VLOOKUP(C27,'BASE PRODUITS'!A12:B49,2,0)</f>
        <v>#N/A</v>
      </c>
      <c r="E27" s="614"/>
      <c r="F27" s="138"/>
      <c r="G27" s="139"/>
      <c r="H27" s="617"/>
      <c r="I27" s="82"/>
      <c r="K27" s="96" t="e">
        <f>#REF!</f>
        <v>#REF!</v>
      </c>
      <c r="L27" s="134">
        <f>IF(ISERROR(H27*#REF!),0,H27*#REF!)</f>
        <v>0</v>
      </c>
    </row>
    <row r="28" spans="1:12" ht="18" customHeight="1">
      <c r="A28" s="127"/>
      <c r="B28" s="80"/>
      <c r="C28" s="601" t="s">
        <v>118</v>
      </c>
      <c r="D28" s="141" t="str">
        <f>VLOOKUP(C28,'BASE PRODUITS'!A13:B51,2,0)</f>
        <v>OPTION DECOR LIT BOHEME</v>
      </c>
      <c r="E28" s="142"/>
      <c r="F28" s="143"/>
      <c r="G28" s="144"/>
      <c r="H28" s="145"/>
      <c r="I28" s="82"/>
      <c r="K28" s="96" t="e">
        <f>#REF!</f>
        <v>#REF!</v>
      </c>
      <c r="L28" s="134">
        <f>IF(ISERROR(H28*#REF!),0,H28*#REF!)</f>
        <v>0</v>
      </c>
    </row>
    <row r="29" spans="1:12" ht="18" customHeight="1">
      <c r="A29" s="127"/>
      <c r="B29" s="80"/>
      <c r="C29" s="602"/>
      <c r="D29" s="591">
        <f>VLOOKUP(C28,'BASE PRODUITS'!A13:D54,4,0)</f>
        <v>0</v>
      </c>
      <c r="E29" s="147"/>
      <c r="F29" s="148"/>
      <c r="G29" s="149"/>
      <c r="H29" s="150"/>
      <c r="I29" s="82"/>
      <c r="K29" s="96" t="e">
        <f>#REF!</f>
        <v>#REF!</v>
      </c>
      <c r="L29" s="134">
        <f>IF(ISERROR(H29*#REF!),0,H29*#REF!)</f>
        <v>0</v>
      </c>
    </row>
    <row r="30" spans="1:12" ht="18" customHeight="1">
      <c r="A30" s="127"/>
      <c r="B30" s="80"/>
      <c r="C30" s="603"/>
      <c r="D30" s="592"/>
      <c r="E30" s="152"/>
      <c r="F30" s="153"/>
      <c r="G30" s="154"/>
      <c r="H30" s="155"/>
      <c r="I30" s="82"/>
      <c r="K30" s="96" t="e">
        <f>#REF!</f>
        <v>#REF!</v>
      </c>
      <c r="L30" s="134">
        <f>IF(ISERROR(H30*#REF!),0,H30*#REF!)</f>
        <v>0</v>
      </c>
    </row>
    <row r="31" spans="1:12" ht="18" customHeight="1">
      <c r="A31" s="127"/>
      <c r="B31" s="80"/>
      <c r="C31" s="140" t="s">
        <v>78</v>
      </c>
      <c r="D31" s="156" t="s">
        <v>78</v>
      </c>
      <c r="E31" s="157" t="s">
        <v>78</v>
      </c>
      <c r="F31" s="158" t="s">
        <v>78</v>
      </c>
      <c r="G31" s="137" t="s">
        <v>78</v>
      </c>
      <c r="H31" s="159" t="str">
        <f t="shared" ref="H31:H38" si="0">IF(ISERROR(E31*F31),"",(E31*F31)-G31*E31*F31)</f>
        <v/>
      </c>
      <c r="I31" s="82"/>
      <c r="K31" s="96" t="e">
        <f>#REF!</f>
        <v>#REF!</v>
      </c>
      <c r="L31" s="134">
        <f>IF(ISERROR(H31*#REF!),0,H31*#REF!)</f>
        <v>0</v>
      </c>
    </row>
    <row r="32" spans="1:12" ht="18" customHeight="1">
      <c r="A32" s="127"/>
      <c r="B32" s="80"/>
      <c r="C32" s="146" t="s">
        <v>78</v>
      </c>
      <c r="D32" s="160" t="s">
        <v>78</v>
      </c>
      <c r="E32" s="161" t="s">
        <v>78</v>
      </c>
      <c r="F32" s="162" t="s">
        <v>78</v>
      </c>
      <c r="G32" s="139" t="s">
        <v>78</v>
      </c>
      <c r="H32" s="163" t="str">
        <f t="shared" si="0"/>
        <v/>
      </c>
      <c r="I32" s="82"/>
      <c r="K32" s="96" t="e">
        <f>#REF!</f>
        <v>#REF!</v>
      </c>
      <c r="L32" s="134">
        <f>IF(ISERROR(H32*#REF!),0,H32*#REF!)</f>
        <v>0</v>
      </c>
    </row>
    <row r="33" spans="1:12" ht="18" customHeight="1">
      <c r="A33" s="127"/>
      <c r="B33" s="80"/>
      <c r="C33" s="151" t="s">
        <v>78</v>
      </c>
      <c r="D33" s="164" t="s">
        <v>78</v>
      </c>
      <c r="E33" s="165" t="s">
        <v>78</v>
      </c>
      <c r="F33" s="166" t="s">
        <v>78</v>
      </c>
      <c r="G33" s="167" t="s">
        <v>78</v>
      </c>
      <c r="H33" s="168" t="str">
        <f t="shared" si="0"/>
        <v/>
      </c>
      <c r="I33" s="82"/>
      <c r="K33" s="96" t="e">
        <f>#REF!</f>
        <v>#REF!</v>
      </c>
      <c r="L33" s="134">
        <f>IF(ISERROR(H33*#REF!),0,H33*#REF!)</f>
        <v>0</v>
      </c>
    </row>
    <row r="34" spans="1:12" ht="18" customHeight="1">
      <c r="A34" s="127"/>
      <c r="B34" s="80"/>
      <c r="C34" s="140" t="s">
        <v>78</v>
      </c>
      <c r="D34" s="156" t="s">
        <v>78</v>
      </c>
      <c r="E34" s="157" t="s">
        <v>78</v>
      </c>
      <c r="F34" s="158" t="s">
        <v>78</v>
      </c>
      <c r="G34" s="137" t="s">
        <v>78</v>
      </c>
      <c r="H34" s="159" t="str">
        <f t="shared" si="0"/>
        <v/>
      </c>
      <c r="I34" s="82"/>
      <c r="K34" s="96" t="e">
        <f>#REF!</f>
        <v>#REF!</v>
      </c>
      <c r="L34" s="134">
        <f>IF(ISERROR(H34*#REF!),0,H34*#REF!)</f>
        <v>0</v>
      </c>
    </row>
    <row r="35" spans="1:12" ht="18" customHeight="1">
      <c r="A35" s="127"/>
      <c r="B35" s="80"/>
      <c r="C35" s="146" t="s">
        <v>78</v>
      </c>
      <c r="D35" s="160" t="s">
        <v>78</v>
      </c>
      <c r="E35" s="161" t="s">
        <v>78</v>
      </c>
      <c r="F35" s="162" t="s">
        <v>78</v>
      </c>
      <c r="G35" s="139" t="s">
        <v>78</v>
      </c>
      <c r="H35" s="163" t="str">
        <f t="shared" si="0"/>
        <v/>
      </c>
      <c r="I35" s="82"/>
      <c r="K35" s="96" t="e">
        <f>#REF!</f>
        <v>#REF!</v>
      </c>
      <c r="L35" s="134">
        <f>IF(ISERROR(H35*#REF!),0,H35*#REF!)</f>
        <v>0</v>
      </c>
    </row>
    <row r="36" spans="1:12" ht="18" customHeight="1">
      <c r="A36" s="127"/>
      <c r="B36" s="80"/>
      <c r="C36" s="151" t="s">
        <v>78</v>
      </c>
      <c r="D36" s="164" t="s">
        <v>78</v>
      </c>
      <c r="E36" s="165" t="s">
        <v>78</v>
      </c>
      <c r="F36" s="166" t="s">
        <v>78</v>
      </c>
      <c r="G36" s="167" t="s">
        <v>78</v>
      </c>
      <c r="H36" s="168" t="str">
        <f t="shared" si="0"/>
        <v/>
      </c>
      <c r="I36" s="82"/>
      <c r="K36" s="96" t="e">
        <f>#REF!</f>
        <v>#REF!</v>
      </c>
      <c r="L36" s="134">
        <f>IF(ISERROR(H36*#REF!),0,H36*#REF!)</f>
        <v>0</v>
      </c>
    </row>
    <row r="37" spans="1:12" ht="18" customHeight="1">
      <c r="A37" s="127"/>
      <c r="B37" s="80"/>
      <c r="C37" s="169" t="s">
        <v>78</v>
      </c>
      <c r="D37" s="170" t="s">
        <v>78</v>
      </c>
      <c r="E37" s="171" t="s">
        <v>78</v>
      </c>
      <c r="F37" s="172" t="s">
        <v>78</v>
      </c>
      <c r="G37" s="173" t="s">
        <v>78</v>
      </c>
      <c r="H37" s="174" t="str">
        <f t="shared" si="0"/>
        <v/>
      </c>
      <c r="I37" s="82"/>
      <c r="K37" s="96" t="e">
        <f>#REF!</f>
        <v>#REF!</v>
      </c>
      <c r="L37" s="134">
        <f>IF(ISERROR(H37*#REF!),0,H37*#REF!)</f>
        <v>0</v>
      </c>
    </row>
    <row r="38" spans="1:12" ht="18" customHeight="1">
      <c r="A38" s="127"/>
      <c r="B38" s="80"/>
      <c r="C38" s="169" t="s">
        <v>78</v>
      </c>
      <c r="D38" s="170" t="s">
        <v>78</v>
      </c>
      <c r="E38" s="171" t="s">
        <v>78</v>
      </c>
      <c r="F38" s="172" t="s">
        <v>78</v>
      </c>
      <c r="G38" s="173" t="s">
        <v>78</v>
      </c>
      <c r="H38" s="174" t="str">
        <f t="shared" si="0"/>
        <v/>
      </c>
      <c r="I38" s="82"/>
      <c r="K38" s="96" t="e">
        <f>#REF!</f>
        <v>#REF!</v>
      </c>
      <c r="L38" s="134">
        <f>IF(ISERROR(H38*#REF!),0,H38*#REF!)</f>
        <v>0</v>
      </c>
    </row>
    <row r="39" spans="1:12" ht="18" customHeight="1">
      <c r="A39" s="127"/>
      <c r="B39" s="80"/>
      <c r="C39" s="175" t="s">
        <v>105</v>
      </c>
      <c r="D39" s="176">
        <f>G5</f>
        <v>43960</v>
      </c>
      <c r="E39" s="171" t="s">
        <v>78</v>
      </c>
      <c r="G39" s="177" t="s">
        <v>106</v>
      </c>
      <c r="H39" s="178">
        <f>H22</f>
        <v>0</v>
      </c>
      <c r="I39" s="82"/>
      <c r="K39" s="96" t="e">
        <f>#REF!</f>
        <v>#REF!</v>
      </c>
      <c r="L39" s="134">
        <f>IF(ISERROR(#REF!*#REF!),0,#REF!*#REF!)</f>
        <v>0</v>
      </c>
    </row>
    <row r="40" spans="1:12" ht="18" customHeight="1">
      <c r="A40" s="127"/>
      <c r="B40" s="179"/>
      <c r="C40" s="175"/>
      <c r="D40" s="180"/>
      <c r="E40" s="171" t="s">
        <v>78</v>
      </c>
      <c r="G40" s="181"/>
      <c r="H40" s="182"/>
      <c r="I40" s="82"/>
      <c r="K40" s="96" t="e">
        <f>#REF!</f>
        <v>#REF!</v>
      </c>
      <c r="L40" s="134">
        <f>IF(ISERROR(#REF!*#REF!),0,#REF!*#REF!)</f>
        <v>0</v>
      </c>
    </row>
    <row r="41" spans="1:12" ht="18" customHeight="1">
      <c r="A41" s="127"/>
      <c r="B41" s="80"/>
      <c r="C41" s="175" t="s">
        <v>107</v>
      </c>
      <c r="D41" s="282" t="str">
        <f>GROSSESSE!D31</f>
        <v>VIREMENT/PAYPAL/CHEQUE</v>
      </c>
      <c r="E41" s="171" t="s">
        <v>78</v>
      </c>
      <c r="F41" s="183" t="s">
        <v>109</v>
      </c>
      <c r="G41" s="184"/>
      <c r="H41" s="185">
        <f>H39</f>
        <v>0</v>
      </c>
      <c r="I41" s="82"/>
      <c r="K41" s="96" t="e">
        <f>#REF!</f>
        <v>#REF!</v>
      </c>
      <c r="L41" s="134">
        <f>IF(ISERROR(#REF!*#REF!),0,#REF!*#REF!)</f>
        <v>0</v>
      </c>
    </row>
    <row r="42" spans="1:12" ht="18" customHeight="1">
      <c r="A42" s="127"/>
      <c r="B42" s="80"/>
      <c r="C42" s="186" t="s">
        <v>110</v>
      </c>
      <c r="D42" s="187"/>
      <c r="E42" s="171" t="s">
        <v>78</v>
      </c>
      <c r="F42" s="172" t="s">
        <v>78</v>
      </c>
      <c r="G42" s="173" t="s">
        <v>78</v>
      </c>
      <c r="H42" s="174" t="str">
        <f>IF(ISERROR(E42*F42),"",(E42*F42)-G42*E42*F42)</f>
        <v/>
      </c>
      <c r="I42" s="116"/>
      <c r="J42" s="179"/>
      <c r="K42" s="96" t="e">
        <f>#REF!</f>
        <v>#REF!</v>
      </c>
      <c r="L42" s="134">
        <f>IF(ISERROR(#REF!*#REF!),0,#REF!*#REF!)</f>
        <v>0</v>
      </c>
    </row>
    <row r="43" spans="1:12" ht="18" customHeight="1">
      <c r="A43" s="127"/>
      <c r="B43" s="80"/>
      <c r="C43" s="169" t="s">
        <v>78</v>
      </c>
      <c r="E43" s="171" t="s">
        <v>78</v>
      </c>
      <c r="F43" s="172" t="s">
        <v>78</v>
      </c>
      <c r="G43" s="173" t="s">
        <v>78</v>
      </c>
      <c r="H43" s="174" t="str">
        <f>IF(ISERROR(E43*F43),"",(E43*F43)-G43*E43*F43)</f>
        <v/>
      </c>
      <c r="I43" s="82"/>
      <c r="K43" s="96" t="e">
        <f>#REF!</f>
        <v>#REF!</v>
      </c>
      <c r="L43" s="134">
        <f>IF(ISERROR(#REF!*#REF!),0,#REF!*#REF!)</f>
        <v>0</v>
      </c>
    </row>
    <row r="44" spans="1:12" ht="18" customHeight="1">
      <c r="A44" s="127"/>
      <c r="B44" s="80"/>
      <c r="C44" s="169" t="s">
        <v>78</v>
      </c>
      <c r="D44" s="170" t="s">
        <v>78</v>
      </c>
      <c r="E44" s="171" t="s">
        <v>78</v>
      </c>
      <c r="F44" s="172" t="s">
        <v>78</v>
      </c>
      <c r="G44" s="173" t="s">
        <v>78</v>
      </c>
      <c r="H44" s="174" t="str">
        <f>IF(ISERROR(E44*F44),"",(E44*F44)-G44*E44*F44)</f>
        <v/>
      </c>
      <c r="I44" s="82"/>
      <c r="K44" s="96" t="e">
        <f>#REF!</f>
        <v>#REF!</v>
      </c>
      <c r="L44" s="134">
        <f>IF(ISERROR(H42*#REF!),0,H42*#REF!)</f>
        <v>0</v>
      </c>
    </row>
    <row r="45" spans="1:12" ht="18" customHeight="1">
      <c r="A45" s="127"/>
      <c r="B45" s="80"/>
      <c r="C45" s="169" t="s">
        <v>78</v>
      </c>
      <c r="E45" s="171" t="s">
        <v>78</v>
      </c>
      <c r="F45" s="172" t="s">
        <v>78</v>
      </c>
      <c r="G45" s="173" t="s">
        <v>78</v>
      </c>
      <c r="H45" s="174" t="str">
        <f>IF(ISERROR(E45*F45),"",(E45*F45)-G45*E45*F45)</f>
        <v/>
      </c>
      <c r="I45" s="82"/>
      <c r="K45" s="96" t="e">
        <f>#REF!</f>
        <v>#REF!</v>
      </c>
      <c r="L45" s="134">
        <f>IF(ISERROR(H43*#REF!),0,H43*#REF!)</f>
        <v>0</v>
      </c>
    </row>
    <row r="46" spans="1:12" ht="18" customHeight="1">
      <c r="A46" s="127"/>
      <c r="B46" s="80"/>
      <c r="C46" s="584" t="s">
        <v>111</v>
      </c>
      <c r="D46" s="584"/>
      <c r="E46" s="584"/>
      <c r="F46" s="584"/>
      <c r="G46" s="584"/>
      <c r="H46" s="584"/>
      <c r="I46" s="82"/>
      <c r="K46" s="96" t="e">
        <f>#REF!</f>
        <v>#REF!</v>
      </c>
      <c r="L46" s="134">
        <f>IF(ISERROR(H44*#REF!),0,H44*#REF!)</f>
        <v>0</v>
      </c>
    </row>
    <row r="47" spans="1:12" ht="18" customHeight="1">
      <c r="A47" s="127"/>
      <c r="B47" s="80"/>
      <c r="C47" s="584" t="s">
        <v>112</v>
      </c>
      <c r="D47" s="584"/>
      <c r="E47" s="584"/>
      <c r="F47" s="584"/>
      <c r="G47" s="584"/>
      <c r="H47" s="584"/>
      <c r="I47" s="82"/>
      <c r="K47" s="96" t="e">
        <f>#REF!</f>
        <v>#REF!</v>
      </c>
      <c r="L47" s="134">
        <f>IF(ISERROR(H45*#REF!),0,H45*#REF!)</f>
        <v>0</v>
      </c>
    </row>
    <row r="48" spans="1:12" ht="18" customHeight="1">
      <c r="A48" s="127"/>
      <c r="B48" s="80"/>
      <c r="I48" s="82"/>
      <c r="K48" s="96" t="e">
        <f>#REF!</f>
        <v>#REF!</v>
      </c>
      <c r="L48" s="134">
        <f>IF(ISERROR(H46*#REF!),0,H46*#REF!)</f>
        <v>0</v>
      </c>
    </row>
    <row r="49" spans="1:12" ht="18" customHeight="1">
      <c r="A49" s="127"/>
      <c r="B49" s="80"/>
      <c r="C49" s="584"/>
      <c r="D49" s="584"/>
      <c r="E49" s="584"/>
      <c r="F49" s="584"/>
      <c r="G49" s="584"/>
      <c r="H49" s="584"/>
      <c r="I49" s="82"/>
      <c r="K49" s="96" t="e">
        <f>#REF!</f>
        <v>#REF!</v>
      </c>
      <c r="L49" s="134">
        <f>IF(ISERROR(H49*#REF!),0,H49*#REF!)</f>
        <v>0</v>
      </c>
    </row>
    <row r="50" spans="1:12" ht="18" customHeight="1">
      <c r="A50" s="127"/>
      <c r="B50" s="80"/>
      <c r="D50" s="188" t="s">
        <v>113</v>
      </c>
      <c r="I50" s="82"/>
      <c r="K50" s="96" t="e">
        <f>#REF!</f>
        <v>#REF!</v>
      </c>
      <c r="L50" s="134">
        <f>IF(ISERROR(H47*#REF!),0,H47*#REF!)</f>
        <v>0</v>
      </c>
    </row>
    <row r="51" spans="1:12" ht="18" customHeight="1">
      <c r="A51" s="189"/>
      <c r="B51" s="80"/>
      <c r="C51" s="169" t="s">
        <v>78</v>
      </c>
      <c r="D51" s="170" t="s">
        <v>78</v>
      </c>
      <c r="E51" s="171" t="s">
        <v>78</v>
      </c>
      <c r="F51" s="172" t="s">
        <v>78</v>
      </c>
      <c r="G51" s="173" t="s">
        <v>78</v>
      </c>
      <c r="H51" s="174" t="str">
        <f>IF(ISERROR(E51*F51),"",(E51*F51)-G51*E51*F51)</f>
        <v/>
      </c>
      <c r="I51" s="82"/>
      <c r="K51" s="96" t="e">
        <f>#REF!</f>
        <v>#REF!</v>
      </c>
      <c r="L51" s="134">
        <f>IF(ISERROR(H51*#REF!),0,H51*#REF!)</f>
        <v>0</v>
      </c>
    </row>
    <row r="52" spans="1:12">
      <c r="B52" s="80"/>
      <c r="C52" s="190"/>
      <c r="D52" s="190"/>
      <c r="E52" s="187"/>
      <c r="G52" s="187"/>
      <c r="H52" s="187"/>
      <c r="I52" s="82"/>
      <c r="L52" s="191">
        <f>SUM(L21:L51)</f>
        <v>0</v>
      </c>
    </row>
    <row r="53" spans="1:12" ht="17.25" customHeight="1">
      <c r="B53" s="80"/>
      <c r="I53" s="82"/>
    </row>
    <row r="54" spans="1:12" ht="7.5" customHeight="1">
      <c r="B54" s="80"/>
      <c r="I54" s="82"/>
    </row>
    <row r="55" spans="1:12" ht="36" customHeight="1">
      <c r="B55" s="80"/>
      <c r="E55" s="192"/>
      <c r="I55" s="82"/>
    </row>
    <row r="56" spans="1:12" ht="21.75" hidden="1" customHeight="1">
      <c r="B56" s="80"/>
      <c r="C56" s="116"/>
      <c r="D56" s="116" t="s">
        <v>114</v>
      </c>
      <c r="E56" s="193"/>
      <c r="I56" s="82"/>
    </row>
    <row r="57" spans="1:12" ht="15.6" hidden="1">
      <c r="B57" s="80"/>
      <c r="C57" s="116"/>
      <c r="D57" s="116" t="s">
        <v>115</v>
      </c>
      <c r="E57" s="193"/>
      <c r="G57" s="194"/>
      <c r="H57" s="195"/>
      <c r="I57" s="82"/>
    </row>
    <row r="58" spans="1:12" ht="15.6" hidden="1">
      <c r="B58" s="80"/>
      <c r="C58" s="116"/>
      <c r="D58" s="116" t="s">
        <v>83</v>
      </c>
      <c r="E58" s="193"/>
      <c r="G58" s="194"/>
      <c r="H58" s="196"/>
      <c r="I58" s="82"/>
    </row>
    <row r="59" spans="1:12" ht="15.6" hidden="1">
      <c r="B59" s="80"/>
      <c r="C59" s="116"/>
      <c r="D59" s="116" t="s">
        <v>108</v>
      </c>
      <c r="E59" s="193"/>
      <c r="G59" s="194"/>
      <c r="H59" s="196"/>
      <c r="I59" s="82"/>
    </row>
    <row r="60" spans="1:12" ht="12" customHeight="1">
      <c r="B60" s="80"/>
      <c r="E60" s="116"/>
      <c r="H60" s="197"/>
      <c r="I60" s="82"/>
    </row>
    <row r="61" spans="1:12">
      <c r="B61" s="80"/>
      <c r="C61" s="186"/>
      <c r="E61" s="116"/>
      <c r="F61" s="198"/>
      <c r="G61" s="199"/>
      <c r="H61" s="197"/>
      <c r="I61" s="82"/>
    </row>
    <row r="62" spans="1:12">
      <c r="B62" s="80"/>
      <c r="C62" s="186"/>
      <c r="D62" s="116"/>
      <c r="F62" s="198"/>
      <c r="G62" s="199"/>
      <c r="H62" s="187"/>
      <c r="I62" s="82"/>
    </row>
    <row r="63" spans="1:12">
      <c r="B63" s="80"/>
      <c r="C63" s="186"/>
      <c r="D63" s="116"/>
      <c r="F63" s="198"/>
      <c r="G63" s="200"/>
      <c r="H63" s="187"/>
      <c r="I63" s="82"/>
    </row>
    <row r="64" spans="1:12">
      <c r="B64" s="80"/>
      <c r="C64" s="201" t="s">
        <v>265</v>
      </c>
      <c r="D64" s="202"/>
      <c r="E64" s="202"/>
      <c r="F64" s="202"/>
      <c r="G64" s="202"/>
      <c r="H64" s="202"/>
      <c r="I64" s="82"/>
    </row>
    <row r="65" spans="2:9" ht="15" thickBot="1">
      <c r="B65" s="203"/>
      <c r="C65" s="204"/>
      <c r="D65" s="204"/>
      <c r="E65" s="204"/>
      <c r="F65" s="204"/>
      <c r="G65" s="204"/>
      <c r="H65" s="116"/>
      <c r="I65" s="205"/>
    </row>
    <row r="66" spans="2:9" ht="15" thickTop="1">
      <c r="H66" s="206"/>
    </row>
    <row r="68" spans="2:9">
      <c r="C68" s="207"/>
      <c r="D68" s="207"/>
      <c r="F68" s="207"/>
      <c r="G68" s="208"/>
    </row>
    <row r="70" spans="2:9" ht="18">
      <c r="C70" s="209"/>
    </row>
  </sheetData>
  <sheetProtection selectLockedCells="1" selectUnlockedCells="1"/>
  <mergeCells count="27">
    <mergeCell ref="D3:E4"/>
    <mergeCell ref="F3:H4"/>
    <mergeCell ref="C5:C6"/>
    <mergeCell ref="D5:D6"/>
    <mergeCell ref="F5:F6"/>
    <mergeCell ref="G5:H6"/>
    <mergeCell ref="F8:H8"/>
    <mergeCell ref="C25:C27"/>
    <mergeCell ref="D25:D27"/>
    <mergeCell ref="E25:E27"/>
    <mergeCell ref="H25:H27"/>
    <mergeCell ref="G11:H11"/>
    <mergeCell ref="G12:H12"/>
    <mergeCell ref="C22:C24"/>
    <mergeCell ref="E22:E24"/>
    <mergeCell ref="F22:F24"/>
    <mergeCell ref="C47:H47"/>
    <mergeCell ref="C49:H49"/>
    <mergeCell ref="F10:H10"/>
    <mergeCell ref="G13:H13"/>
    <mergeCell ref="G14:H14"/>
    <mergeCell ref="D29:D30"/>
    <mergeCell ref="C46:H46"/>
    <mergeCell ref="G22:G24"/>
    <mergeCell ref="H22:H24"/>
    <mergeCell ref="D23:D24"/>
    <mergeCell ref="C28:C30"/>
  </mergeCells>
  <hyperlinks>
    <hyperlink ref="D14" r:id="rId1"/>
    <hyperlink ref="D13" r:id="rId2"/>
  </hyperlinks>
  <printOptions horizontalCentered="1" verticalCentered="1"/>
  <pageMargins left="0.31496062992125984" right="0.31496062992125984" top="0.35433070866141736" bottom="0.35433070866141736" header="0.31496062992125984" footer="0.31496062992125984"/>
  <pageSetup paperSize="9" scale="76" orientation="portrait" r:id="rId3"/>
  <drawing r:id="rId4"/>
</worksheet>
</file>

<file path=xl/worksheets/sheet6.xml><?xml version="1.0" encoding="utf-8"?>
<worksheet xmlns="http://schemas.openxmlformats.org/spreadsheetml/2006/main" xmlns:r="http://schemas.openxmlformats.org/officeDocument/2006/relationships">
  <sheetPr>
    <tabColor rgb="FFFF0000"/>
    <pageSetUpPr fitToPage="1"/>
  </sheetPr>
  <dimension ref="A1:U71"/>
  <sheetViews>
    <sheetView showGridLines="0" showZeros="0" topLeftCell="A28" zoomScale="115" zoomScaleNormal="115" workbookViewId="0">
      <selection activeCell="J100" sqref="J100"/>
    </sheetView>
  </sheetViews>
  <sheetFormatPr baseColWidth="10" defaultColWidth="0" defaultRowHeight="14.4"/>
  <cols>
    <col min="1" max="1" width="2.44140625" style="57" customWidth="1"/>
    <col min="2" max="2" width="2.6640625" style="57" customWidth="1"/>
    <col min="3" max="3" width="12" style="57" customWidth="1"/>
    <col min="4" max="4" width="45.6640625" style="57" customWidth="1"/>
    <col min="5" max="5" width="14" style="57" customWidth="1"/>
    <col min="6" max="6" width="13.33203125" style="57" customWidth="1"/>
    <col min="7" max="7" width="13.5546875" style="57" customWidth="1"/>
    <col min="8" max="8" width="15.6640625" style="57" customWidth="1"/>
    <col min="9" max="9" width="2.44140625" style="57" customWidth="1"/>
    <col min="10" max="10" width="3.33203125" style="57" customWidth="1"/>
    <col min="11" max="16384" width="11.44140625" style="57" hidden="1"/>
  </cols>
  <sheetData>
    <row r="1" spans="1:21" s="55" customFormat="1">
      <c r="A1" s="57"/>
      <c r="B1" s="116"/>
      <c r="C1" s="116"/>
      <c r="D1" s="116"/>
      <c r="E1" s="116"/>
      <c r="F1" s="116"/>
      <c r="G1" s="116"/>
      <c r="H1" s="116"/>
      <c r="I1" s="57"/>
      <c r="J1" s="57"/>
      <c r="K1" s="57"/>
      <c r="L1" s="57"/>
      <c r="M1" s="57"/>
      <c r="N1" s="57"/>
      <c r="O1" s="57"/>
      <c r="P1" s="57"/>
      <c r="Q1" s="57"/>
      <c r="R1" s="57"/>
      <c r="S1" s="57"/>
      <c r="T1" s="57"/>
      <c r="U1" s="57"/>
    </row>
    <row r="2" spans="1:21" s="55" customFormat="1" ht="18" thickBot="1">
      <c r="A2" s="57"/>
      <c r="B2" s="116"/>
      <c r="C2" s="116"/>
      <c r="D2" s="665"/>
      <c r="E2" s="665"/>
      <c r="F2" s="665"/>
      <c r="G2" s="116"/>
      <c r="H2" s="116"/>
      <c r="I2" s="57"/>
      <c r="J2" s="57"/>
      <c r="K2" s="57"/>
      <c r="L2" s="57"/>
      <c r="M2" s="57"/>
      <c r="N2" s="57"/>
      <c r="O2" s="57"/>
      <c r="P2" s="57"/>
      <c r="Q2" s="57"/>
      <c r="R2" s="57"/>
      <c r="S2" s="57"/>
      <c r="T2" s="57"/>
      <c r="U2" s="57"/>
    </row>
    <row r="3" spans="1:21" s="55" customFormat="1" ht="33" customHeight="1" thickTop="1">
      <c r="A3" s="57"/>
      <c r="B3" s="210"/>
      <c r="C3" s="211"/>
      <c r="D3" s="212"/>
      <c r="E3" s="213"/>
      <c r="F3" s="213"/>
      <c r="G3" s="213"/>
      <c r="H3" s="213"/>
      <c r="I3" s="214"/>
      <c r="J3" s="57"/>
      <c r="K3" s="57"/>
      <c r="L3" s="57"/>
      <c r="M3" s="57"/>
      <c r="N3" s="57"/>
      <c r="O3" s="57"/>
      <c r="P3" s="57"/>
      <c r="Q3" s="57"/>
      <c r="R3" s="57"/>
      <c r="S3" s="57"/>
      <c r="T3" s="57"/>
      <c r="U3" s="57"/>
    </row>
    <row r="4" spans="1:21" s="55" customFormat="1" ht="54" customHeight="1">
      <c r="A4" s="57"/>
      <c r="B4" s="215"/>
      <c r="C4" s="216"/>
      <c r="D4" s="624" t="s">
        <v>116</v>
      </c>
      <c r="E4" s="624"/>
      <c r="F4" s="666" t="s">
        <v>73</v>
      </c>
      <c r="G4" s="666"/>
      <c r="H4" s="666"/>
      <c r="I4" s="217"/>
      <c r="J4" s="77"/>
      <c r="K4" s="57"/>
      <c r="L4" s="57"/>
      <c r="M4" s="57"/>
      <c r="N4" s="57"/>
      <c r="O4" s="57"/>
      <c r="P4" s="57"/>
      <c r="Q4" s="57"/>
      <c r="R4" s="57"/>
      <c r="S4" s="57"/>
      <c r="T4" s="57"/>
      <c r="U4" s="57"/>
    </row>
    <row r="5" spans="1:21" s="55" customFormat="1" ht="6.75" customHeight="1">
      <c r="A5" s="57"/>
      <c r="B5" s="215"/>
      <c r="C5" s="218"/>
      <c r="D5" s="219"/>
      <c r="E5" s="78"/>
      <c r="F5" s="220"/>
      <c r="G5" s="221">
        <v>1</v>
      </c>
      <c r="H5" s="221"/>
      <c r="I5" s="222"/>
      <c r="J5" s="223"/>
      <c r="K5" s="57"/>
      <c r="L5" s="57"/>
      <c r="M5" s="57"/>
      <c r="N5" s="57"/>
      <c r="O5" s="57"/>
      <c r="P5" s="57"/>
      <c r="Q5" s="57"/>
      <c r="R5" s="57"/>
      <c r="S5" s="57"/>
      <c r="T5" s="57"/>
      <c r="U5" s="57"/>
    </row>
    <row r="6" spans="1:21" s="55" customFormat="1" ht="22.5" customHeight="1">
      <c r="A6" s="57"/>
      <c r="B6" s="179"/>
      <c r="C6" s="224" t="s">
        <v>117</v>
      </c>
      <c r="D6" s="311">
        <f>DOSSIER!I4</f>
        <v>0</v>
      </c>
      <c r="E6" s="116"/>
      <c r="F6" s="224" t="s">
        <v>75</v>
      </c>
      <c r="G6" s="225">
        <f>GROSSESSE!D29</f>
        <v>0</v>
      </c>
      <c r="H6" s="116"/>
      <c r="I6" s="226"/>
      <c r="J6" s="77"/>
      <c r="K6" s="57"/>
      <c r="L6" s="57"/>
      <c r="M6" s="57"/>
      <c r="N6" s="57"/>
      <c r="O6" s="57"/>
      <c r="P6" s="57"/>
      <c r="Q6" s="57"/>
      <c r="R6" s="57"/>
      <c r="S6" s="57"/>
      <c r="T6" s="57"/>
      <c r="U6" s="57"/>
    </row>
    <row r="7" spans="1:21" s="55" customFormat="1" ht="15" thickBot="1">
      <c r="A7" s="57"/>
      <c r="B7" s="179"/>
      <c r="C7" s="116"/>
      <c r="D7" s="116"/>
      <c r="E7" s="116"/>
      <c r="F7" s="116"/>
      <c r="G7" s="116"/>
      <c r="H7" s="116"/>
      <c r="I7" s="227"/>
      <c r="J7" s="57"/>
      <c r="K7" s="57"/>
      <c r="L7" s="57"/>
      <c r="M7" s="57"/>
      <c r="N7" s="57"/>
      <c r="O7" s="57"/>
      <c r="P7" s="57" t="s">
        <v>76</v>
      </c>
      <c r="Q7" s="57" t="s">
        <v>76</v>
      </c>
      <c r="R7" s="57" t="s">
        <v>77</v>
      </c>
      <c r="S7" s="57"/>
      <c r="T7" s="57"/>
      <c r="U7" s="57"/>
    </row>
    <row r="8" spans="1:21" s="55" customFormat="1" ht="9" customHeight="1" thickTop="1">
      <c r="A8" s="57"/>
      <c r="B8" s="179"/>
      <c r="C8" s="228" t="s">
        <v>78</v>
      </c>
      <c r="D8" s="229"/>
      <c r="E8" s="230"/>
      <c r="F8" s="231"/>
      <c r="G8" s="232"/>
      <c r="H8" s="233"/>
      <c r="I8" s="227"/>
      <c r="J8" s="57"/>
      <c r="K8" s="57"/>
      <c r="L8" s="89">
        <v>0</v>
      </c>
      <c r="M8" s="57"/>
      <c r="N8" s="57"/>
      <c r="O8" s="57"/>
      <c r="P8" s="57"/>
      <c r="Q8" s="90"/>
      <c r="R8" s="57"/>
      <c r="S8" s="57"/>
      <c r="T8" s="57"/>
      <c r="U8" s="57"/>
    </row>
    <row r="9" spans="1:21" s="55" customFormat="1" ht="15.6">
      <c r="A9" s="57"/>
      <c r="B9" s="179"/>
      <c r="C9" s="234" t="s">
        <v>251</v>
      </c>
      <c r="D9" s="92"/>
      <c r="E9" s="93" t="s">
        <v>79</v>
      </c>
      <c r="F9" s="94">
        <f>GROSSESSE!E12</f>
        <v>0</v>
      </c>
      <c r="G9" s="95"/>
      <c r="H9" s="235"/>
      <c r="I9" s="227"/>
      <c r="J9" s="57"/>
      <c r="K9" s="57"/>
      <c r="L9" s="96">
        <v>5.5E-2</v>
      </c>
      <c r="M9" s="57"/>
      <c r="N9" s="57"/>
      <c r="O9" s="57"/>
      <c r="P9" s="57"/>
      <c r="Q9" s="57"/>
      <c r="R9" s="97">
        <v>43358</v>
      </c>
      <c r="S9" s="57"/>
      <c r="T9" s="57"/>
      <c r="U9" s="57"/>
    </row>
    <row r="10" spans="1:21" s="55" customFormat="1">
      <c r="A10" s="57"/>
      <c r="B10" s="179"/>
      <c r="C10" s="236" t="s">
        <v>80</v>
      </c>
      <c r="D10" s="99"/>
      <c r="E10" s="93"/>
      <c r="F10" s="280"/>
      <c r="G10" s="280"/>
      <c r="H10" s="281"/>
      <c r="I10" s="227"/>
      <c r="J10" s="57"/>
      <c r="K10" s="57"/>
      <c r="L10" s="100">
        <v>0.1</v>
      </c>
      <c r="M10" s="57"/>
      <c r="N10" s="57"/>
      <c r="O10" s="57"/>
      <c r="P10" s="57"/>
      <c r="Q10" s="57"/>
      <c r="R10" s="97">
        <v>43358</v>
      </c>
      <c r="S10" s="57"/>
      <c r="T10" s="57"/>
      <c r="U10" s="57"/>
    </row>
    <row r="11" spans="1:21" s="55" customFormat="1">
      <c r="A11" s="57"/>
      <c r="B11" s="179"/>
      <c r="C11" s="237" t="s">
        <v>82</v>
      </c>
      <c r="D11" s="102"/>
      <c r="E11" s="93" t="s">
        <v>81</v>
      </c>
      <c r="F11" s="585">
        <f>ACCOMPTE!F10</f>
        <v>0</v>
      </c>
      <c r="G11" s="585"/>
      <c r="H11" s="586"/>
      <c r="I11" s="227"/>
      <c r="J11" s="57"/>
      <c r="K11" s="57"/>
      <c r="L11" s="100">
        <v>0.2</v>
      </c>
      <c r="M11" s="57"/>
      <c r="N11" s="57"/>
      <c r="O11" s="57"/>
      <c r="P11" s="57"/>
      <c r="Q11" s="57"/>
      <c r="R11" s="57" t="s">
        <v>83</v>
      </c>
      <c r="S11" s="57"/>
      <c r="T11" s="57"/>
      <c r="U11" s="57"/>
    </row>
    <row r="12" spans="1:21" s="55" customFormat="1">
      <c r="A12" s="57"/>
      <c r="B12" s="179"/>
      <c r="C12" s="237">
        <v>67450</v>
      </c>
      <c r="D12" s="103" t="s">
        <v>84</v>
      </c>
      <c r="E12" s="104"/>
      <c r="F12" s="105" t="s">
        <v>120</v>
      </c>
      <c r="G12" s="587">
        <f>ACCOMPTE!G11</f>
        <v>0</v>
      </c>
      <c r="H12" s="588"/>
      <c r="I12" s="227"/>
      <c r="J12" s="57"/>
      <c r="K12" s="57"/>
      <c r="L12" s="57"/>
      <c r="M12" s="57"/>
      <c r="N12" s="57"/>
      <c r="O12" s="57"/>
      <c r="P12" s="57" t="s">
        <v>85</v>
      </c>
      <c r="Q12" s="57" t="s">
        <v>86</v>
      </c>
      <c r="R12" s="57"/>
      <c r="S12" s="57"/>
      <c r="T12" s="57"/>
      <c r="U12" s="57"/>
    </row>
    <row r="13" spans="1:21" s="55" customFormat="1">
      <c r="A13" s="57"/>
      <c r="B13" s="179"/>
      <c r="C13" s="237" t="s">
        <v>87</v>
      </c>
      <c r="D13" s="92" t="s">
        <v>88</v>
      </c>
      <c r="E13" s="93"/>
      <c r="F13" s="106" t="s">
        <v>121</v>
      </c>
      <c r="G13" s="589">
        <f>ACCOMPTE!G12</f>
        <v>0</v>
      </c>
      <c r="H13" s="590"/>
      <c r="I13" s="227"/>
      <c r="J13" s="57"/>
      <c r="K13" s="57"/>
      <c r="L13" s="57"/>
      <c r="M13" s="57"/>
      <c r="N13" s="57"/>
      <c r="O13" s="57"/>
      <c r="P13" s="89">
        <v>0</v>
      </c>
      <c r="Q13" s="89">
        <v>0.25</v>
      </c>
      <c r="R13" s="57"/>
      <c r="S13" s="57"/>
      <c r="T13" s="57"/>
      <c r="U13" s="57"/>
    </row>
    <row r="14" spans="1:21" s="55" customFormat="1">
      <c r="A14" s="57"/>
      <c r="B14" s="179"/>
      <c r="C14" s="237" t="s">
        <v>90</v>
      </c>
      <c r="D14" s="107" t="s">
        <v>91</v>
      </c>
      <c r="E14" s="93"/>
      <c r="F14" s="105" t="s">
        <v>2</v>
      </c>
      <c r="G14" s="587">
        <f>ACCOMPTE!G13</f>
        <v>0</v>
      </c>
      <c r="H14" s="588"/>
      <c r="I14" s="227"/>
      <c r="J14" s="57"/>
      <c r="K14" s="57"/>
      <c r="L14" s="57"/>
      <c r="M14" s="57"/>
      <c r="N14" s="57"/>
      <c r="O14" s="57"/>
      <c r="P14" s="57">
        <f>VLOOKUP(P12,'[1]BASE PRODUITS'!A6:E691,3,0)</f>
        <v>200</v>
      </c>
      <c r="Q14" s="57">
        <f>VLOOKUP(Q12,'[1]BASE PRODUITS'!A6:E691,3,0)</f>
        <v>250</v>
      </c>
      <c r="R14" s="57"/>
      <c r="S14" s="57"/>
      <c r="T14" s="57"/>
      <c r="U14" s="57"/>
    </row>
    <row r="15" spans="1:21" s="55" customFormat="1">
      <c r="A15" s="57"/>
      <c r="B15" s="179"/>
      <c r="C15" s="237" t="s">
        <v>92</v>
      </c>
      <c r="D15" s="107" t="s">
        <v>263</v>
      </c>
      <c r="E15" s="93"/>
      <c r="F15" s="106" t="s">
        <v>89</v>
      </c>
      <c r="G15" s="589">
        <f>ACCOMPTE!G14</f>
        <v>0</v>
      </c>
      <c r="H15" s="590"/>
      <c r="I15" s="227"/>
      <c r="J15" s="57"/>
      <c r="K15" s="57"/>
      <c r="L15" s="57"/>
      <c r="M15" s="57"/>
      <c r="N15" s="57"/>
      <c r="O15" s="57"/>
      <c r="P15" s="108" t="s">
        <v>20</v>
      </c>
      <c r="Q15" s="57" t="s">
        <v>93</v>
      </c>
      <c r="R15" s="57"/>
      <c r="S15" s="57"/>
      <c r="T15" s="57"/>
      <c r="U15" s="57"/>
    </row>
    <row r="16" spans="1:21" s="55" customFormat="1" ht="15" thickBot="1">
      <c r="A16" s="57"/>
      <c r="B16" s="179"/>
      <c r="C16" s="238" t="s">
        <v>94</v>
      </c>
      <c r="D16" s="239">
        <v>83856740200014</v>
      </c>
      <c r="E16" s="240"/>
      <c r="F16" s="241"/>
      <c r="G16" s="242" t="s">
        <v>95</v>
      </c>
      <c r="H16" s="310">
        <f>DOSSIER!I3</f>
        <v>0</v>
      </c>
      <c r="I16" s="227"/>
      <c r="J16" s="57"/>
      <c r="K16" s="57"/>
      <c r="L16" s="57"/>
      <c r="M16" s="57"/>
      <c r="N16" s="57"/>
      <c r="O16" s="57"/>
      <c r="P16" s="57"/>
      <c r="Q16" s="57"/>
      <c r="R16" s="57"/>
      <c r="S16" s="57"/>
      <c r="T16" s="57"/>
      <c r="U16" s="57"/>
    </row>
    <row r="17" spans="1:16" ht="9" customHeight="1" thickTop="1">
      <c r="B17" s="179"/>
      <c r="C17" s="243"/>
      <c r="D17" s="116"/>
      <c r="E17" s="116"/>
      <c r="F17" s="116"/>
      <c r="G17" s="244"/>
      <c r="H17" s="116"/>
      <c r="I17" s="227"/>
      <c r="P17" s="97">
        <v>43386</v>
      </c>
    </row>
    <row r="18" spans="1:16" ht="6.75" customHeight="1">
      <c r="B18" s="179"/>
      <c r="C18" s="116"/>
      <c r="D18" s="116"/>
      <c r="E18" s="116"/>
      <c r="F18" s="116"/>
      <c r="G18" s="116"/>
      <c r="H18" s="116"/>
      <c r="I18" s="227"/>
    </row>
    <row r="19" spans="1:16">
      <c r="B19" s="179"/>
      <c r="C19" s="117"/>
      <c r="D19" s="116"/>
      <c r="E19" s="118"/>
      <c r="F19" s="116"/>
      <c r="G19" s="116"/>
      <c r="H19" s="116"/>
      <c r="I19" s="227"/>
    </row>
    <row r="20" spans="1:16" ht="21" customHeight="1">
      <c r="B20" s="179"/>
      <c r="C20" s="245" t="s">
        <v>96</v>
      </c>
      <c r="D20" s="246" t="s">
        <v>97</v>
      </c>
      <c r="E20" s="122" t="s">
        <v>98</v>
      </c>
      <c r="F20" s="122" t="s">
        <v>99</v>
      </c>
      <c r="G20" s="122" t="s">
        <v>100</v>
      </c>
      <c r="H20" s="122" t="s">
        <v>101</v>
      </c>
      <c r="I20" s="227"/>
      <c r="K20" s="57" t="s">
        <v>102</v>
      </c>
      <c r="L20" s="57" t="s">
        <v>103</v>
      </c>
    </row>
    <row r="21" spans="1:16" ht="6.75" customHeight="1">
      <c r="B21" s="179"/>
      <c r="C21" s="247"/>
      <c r="D21" s="248"/>
      <c r="E21" s="249"/>
      <c r="F21" s="250"/>
      <c r="G21" s="250"/>
      <c r="H21" s="251"/>
      <c r="I21" s="227"/>
    </row>
    <row r="22" spans="1:16" ht="18" customHeight="1">
      <c r="A22" s="127">
        <v>5</v>
      </c>
      <c r="B22" s="179"/>
      <c r="C22" s="252"/>
      <c r="D22" s="253"/>
      <c r="E22" s="254"/>
      <c r="F22" s="255"/>
      <c r="G22" s="256"/>
      <c r="H22" s="257"/>
      <c r="I22" s="227"/>
      <c r="K22" s="96" t="e">
        <f>#REF!</f>
        <v>#REF!</v>
      </c>
      <c r="L22" s="134">
        <f>IF(ISERROR(H22*#REF!),0,H22*#REF!)</f>
        <v>0</v>
      </c>
    </row>
    <row r="23" spans="1:16" ht="18" customHeight="1">
      <c r="A23" s="127"/>
      <c r="B23" s="179"/>
      <c r="C23" s="632" t="s">
        <v>130</v>
      </c>
      <c r="D23" s="258" t="str">
        <f>VLOOKUP(C23,'BASE PRODUITS'!A8:B45,2,0)</f>
        <v>SEANCE GROSSESSE  FORMULE "ESSENTIEL"</v>
      </c>
      <c r="E23" s="638">
        <v>200</v>
      </c>
      <c r="F23" s="640">
        <v>1</v>
      </c>
      <c r="G23" s="642">
        <v>0</v>
      </c>
      <c r="H23" s="644">
        <v>200</v>
      </c>
      <c r="I23" s="227"/>
      <c r="K23" s="96" t="e">
        <f>#REF!</f>
        <v>#REF!</v>
      </c>
      <c r="L23" s="134">
        <f>IF(ISERROR(H23*#REF!),0,H23*#REF!)</f>
        <v>0</v>
      </c>
    </row>
    <row r="24" spans="1:16" ht="18" customHeight="1">
      <c r="A24" s="127"/>
      <c r="B24" s="179"/>
      <c r="C24" s="633"/>
      <c r="D24" s="599" t="str">
        <f>VLOOKUP(C23,'BASE PRODUITS'!A7:D44,4,0)</f>
        <v>10 PHOTOS / 1H</v>
      </c>
      <c r="E24" s="619"/>
      <c r="F24" s="622"/>
      <c r="G24" s="594"/>
      <c r="H24" s="645"/>
      <c r="I24" s="227"/>
      <c r="K24" s="96" t="e">
        <f>#REF!</f>
        <v>#REF!</v>
      </c>
      <c r="L24" s="134">
        <f>IF(ISERROR(H24*#REF!),0,H24*#REF!)</f>
        <v>0</v>
      </c>
    </row>
    <row r="25" spans="1:16" ht="18" customHeight="1">
      <c r="A25" s="127"/>
      <c r="B25" s="179"/>
      <c r="C25" s="634"/>
      <c r="D25" s="647"/>
      <c r="E25" s="639"/>
      <c r="F25" s="641"/>
      <c r="G25" s="643"/>
      <c r="H25" s="646"/>
      <c r="I25" s="227"/>
      <c r="K25" s="96" t="e">
        <f>#REF!</f>
        <v>#REF!</v>
      </c>
      <c r="L25" s="134">
        <f>IF(ISERROR(H25*#REF!),0,H25*#REF!)</f>
        <v>0</v>
      </c>
    </row>
    <row r="26" spans="1:16" ht="18" customHeight="1">
      <c r="A26" s="127"/>
      <c r="B26" s="179"/>
      <c r="C26" s="650" t="s">
        <v>104</v>
      </c>
      <c r="D26" s="656" t="str">
        <f>VLOOKUP(C26,'BASE PRODUITS'!A11:B48,2,0)</f>
        <v>SEANCE COUPLE FORMULE "ESSENTIEL"</v>
      </c>
      <c r="E26" s="659">
        <v>-50</v>
      </c>
      <c r="F26" s="661">
        <v>1</v>
      </c>
      <c r="G26" s="663">
        <v>0</v>
      </c>
      <c r="H26" s="635">
        <v>-50</v>
      </c>
      <c r="I26" s="227"/>
      <c r="K26" s="96" t="e">
        <f>#REF!</f>
        <v>#REF!</v>
      </c>
      <c r="L26" s="134">
        <f>IF(ISERROR(H26*#REF!),0,H26*#REF!)</f>
        <v>0</v>
      </c>
    </row>
    <row r="27" spans="1:16" ht="18" customHeight="1">
      <c r="A27" s="127"/>
      <c r="B27" s="179"/>
      <c r="C27" s="651"/>
      <c r="D27" s="657" t="e">
        <f>VLOOKUP(C27,'BASE PRODUITS'!A12:B49,2,0)</f>
        <v>#N/A</v>
      </c>
      <c r="E27" s="613"/>
      <c r="F27" s="654"/>
      <c r="G27" s="655"/>
      <c r="H27" s="636"/>
      <c r="I27" s="227"/>
      <c r="K27" s="96" t="e">
        <f>#REF!</f>
        <v>#REF!</v>
      </c>
      <c r="L27" s="134">
        <f>IF(ISERROR(H27*#REF!),0,H27*#REF!)</f>
        <v>0</v>
      </c>
    </row>
    <row r="28" spans="1:16" ht="18" customHeight="1">
      <c r="A28" s="127"/>
      <c r="B28" s="179"/>
      <c r="C28" s="652"/>
      <c r="D28" s="658" t="e">
        <f>VLOOKUP(C28,'BASE PRODUITS'!A13:B50,2,0)</f>
        <v>#N/A</v>
      </c>
      <c r="E28" s="660"/>
      <c r="F28" s="662"/>
      <c r="G28" s="664"/>
      <c r="H28" s="637"/>
      <c r="I28" s="227"/>
      <c r="K28" s="96" t="e">
        <f>#REF!</f>
        <v>#REF!</v>
      </c>
      <c r="L28" s="134">
        <f>IF(ISERROR(H28*#REF!),0,H28*#REF!)</f>
        <v>0</v>
      </c>
    </row>
    <row r="29" spans="1:16" ht="18" customHeight="1">
      <c r="A29" s="127"/>
      <c r="B29" s="179"/>
      <c r="C29" s="632" t="s">
        <v>118</v>
      </c>
      <c r="D29" s="258" t="str">
        <f>VLOOKUP(C29,'BASE PRODUITS'!A14:B52,2,0)</f>
        <v>OPTION DECOR LIT BOHEME</v>
      </c>
      <c r="E29" s="638">
        <v>20</v>
      </c>
      <c r="F29" s="640">
        <v>1</v>
      </c>
      <c r="G29" s="642">
        <v>1</v>
      </c>
      <c r="H29" s="644">
        <v>0</v>
      </c>
      <c r="I29" s="227"/>
      <c r="K29" s="96" t="e">
        <f>#REF!</f>
        <v>#REF!</v>
      </c>
      <c r="L29" s="134">
        <f>IF(ISERROR(H29*#REF!),0,H29*#REF!)</f>
        <v>0</v>
      </c>
    </row>
    <row r="30" spans="1:16" ht="18" customHeight="1">
      <c r="A30" s="127"/>
      <c r="B30" s="179"/>
      <c r="C30" s="633"/>
      <c r="D30" s="599">
        <f>VLOOKUP(C29,'BASE PRODUITS'!A14:D55,4,0)</f>
        <v>0</v>
      </c>
      <c r="E30" s="619"/>
      <c r="F30" s="622"/>
      <c r="G30" s="594"/>
      <c r="H30" s="645"/>
      <c r="I30" s="227"/>
      <c r="K30" s="96" t="e">
        <f>#REF!</f>
        <v>#REF!</v>
      </c>
      <c r="L30" s="134">
        <f>IF(ISERROR(H30*#REF!),0,H30*#REF!)</f>
        <v>0</v>
      </c>
    </row>
    <row r="31" spans="1:16" ht="18" customHeight="1">
      <c r="A31" s="127"/>
      <c r="B31" s="179"/>
      <c r="C31" s="634"/>
      <c r="D31" s="647"/>
      <c r="E31" s="639"/>
      <c r="F31" s="641"/>
      <c r="G31" s="643"/>
      <c r="H31" s="646"/>
      <c r="I31" s="227"/>
      <c r="K31" s="96" t="e">
        <f>#REF!</f>
        <v>#REF!</v>
      </c>
      <c r="L31" s="134">
        <f>IF(ISERROR(H31*#REF!),0,H31*#REF!)</f>
        <v>0</v>
      </c>
    </row>
    <row r="32" spans="1:16" ht="18" customHeight="1">
      <c r="A32" s="127"/>
      <c r="B32" s="179"/>
      <c r="C32" s="648"/>
      <c r="D32" s="649"/>
      <c r="E32" s="613"/>
      <c r="F32" s="654"/>
      <c r="G32" s="655"/>
      <c r="H32" s="636"/>
      <c r="I32" s="227"/>
      <c r="K32" s="96" t="e">
        <f>#REF!</f>
        <v>#REF!</v>
      </c>
      <c r="L32" s="134">
        <f>IF(ISERROR(H32*#REF!),0,H32*#REF!)</f>
        <v>0</v>
      </c>
    </row>
    <row r="33" spans="1:12" ht="18" customHeight="1">
      <c r="A33" s="127"/>
      <c r="B33" s="179"/>
      <c r="C33" s="648"/>
      <c r="D33" s="610"/>
      <c r="E33" s="613"/>
      <c r="F33" s="654"/>
      <c r="G33" s="655"/>
      <c r="H33" s="636"/>
      <c r="I33" s="227"/>
      <c r="K33" s="96" t="e">
        <f>#REF!</f>
        <v>#REF!</v>
      </c>
      <c r="L33" s="134">
        <f>IF(ISERROR(H33*#REF!),0,H33*#REF!)</f>
        <v>0</v>
      </c>
    </row>
    <row r="34" spans="1:12" ht="18" customHeight="1">
      <c r="A34" s="127"/>
      <c r="B34" s="179"/>
      <c r="C34" s="648"/>
      <c r="D34" s="610"/>
      <c r="E34" s="613"/>
      <c r="F34" s="654"/>
      <c r="G34" s="655"/>
      <c r="H34" s="636"/>
      <c r="I34" s="227"/>
      <c r="K34" s="96" t="e">
        <f>#REF!</f>
        <v>#REF!</v>
      </c>
      <c r="L34" s="134">
        <f>IF(ISERROR(H34*#REF!),0,H34*#REF!)</f>
        <v>0</v>
      </c>
    </row>
    <row r="35" spans="1:12" ht="18" customHeight="1">
      <c r="A35" s="127"/>
      <c r="B35" s="179"/>
      <c r="C35" s="259" t="s">
        <v>78</v>
      </c>
      <c r="D35" s="260"/>
      <c r="E35" s="161" t="s">
        <v>78</v>
      </c>
      <c r="F35" s="162" t="s">
        <v>78</v>
      </c>
      <c r="G35" s="139" t="s">
        <v>78</v>
      </c>
      <c r="H35" s="261" t="str">
        <f>IF(ISERROR(E35*F35),"",(E35*F35)-G35*E35*F35)</f>
        <v/>
      </c>
      <c r="I35" s="227"/>
      <c r="K35" s="96" t="e">
        <f>#REF!</f>
        <v>#REF!</v>
      </c>
      <c r="L35" s="134">
        <f>IF(ISERROR(H35*#REF!),0,H35*#REF!)</f>
        <v>0</v>
      </c>
    </row>
    <row r="36" spans="1:12" ht="18" customHeight="1">
      <c r="A36" s="127"/>
      <c r="B36" s="179"/>
      <c r="C36" s="259" t="s">
        <v>78</v>
      </c>
      <c r="D36" s="160"/>
      <c r="E36" s="161" t="s">
        <v>78</v>
      </c>
      <c r="F36" s="162" t="s">
        <v>78</v>
      </c>
      <c r="G36" s="139" t="s">
        <v>78</v>
      </c>
      <c r="H36" s="261" t="str">
        <f>IF(ISERROR(E36*F36),"",(E36*F36)-G36*E36*F36)</f>
        <v/>
      </c>
      <c r="I36" s="227"/>
      <c r="K36" s="96" t="e">
        <f>#REF!</f>
        <v>#REF!</v>
      </c>
      <c r="L36" s="134">
        <f>IF(ISERROR(H36*#REF!),0,H36*#REF!)</f>
        <v>0</v>
      </c>
    </row>
    <row r="37" spans="1:12" ht="18" customHeight="1">
      <c r="A37" s="127"/>
      <c r="B37" s="179"/>
      <c r="C37" s="262" t="s">
        <v>78</v>
      </c>
      <c r="D37" s="263"/>
      <c r="E37" s="264" t="s">
        <v>78</v>
      </c>
      <c r="F37" s="265" t="s">
        <v>78</v>
      </c>
      <c r="G37" s="266" t="s">
        <v>78</v>
      </c>
      <c r="H37" s="267" t="str">
        <f>IF(ISERROR(E37*F37),"",(E37*F37)-G37*E37*F37)</f>
        <v/>
      </c>
      <c r="I37" s="227"/>
      <c r="K37" s="96" t="e">
        <f>#REF!</f>
        <v>#REF!</v>
      </c>
      <c r="L37" s="134">
        <f>IF(ISERROR(H37*#REF!),0,H37*#REF!)</f>
        <v>0</v>
      </c>
    </row>
    <row r="38" spans="1:12" ht="18" customHeight="1">
      <c r="A38" s="127"/>
      <c r="B38" s="179"/>
      <c r="C38" s="169" t="s">
        <v>78</v>
      </c>
      <c r="D38" s="170" t="s">
        <v>78</v>
      </c>
      <c r="E38" s="171" t="s">
        <v>78</v>
      </c>
      <c r="F38" s="172" t="s">
        <v>78</v>
      </c>
      <c r="G38" s="173" t="s">
        <v>78</v>
      </c>
      <c r="H38" s="174" t="str">
        <f>IF(ISERROR(E38*F38),"",(E38*F38)-G38*E38*F38)</f>
        <v/>
      </c>
      <c r="I38" s="227"/>
      <c r="K38" s="96" t="e">
        <f>#REF!</f>
        <v>#REF!</v>
      </c>
      <c r="L38" s="134">
        <f>IF(ISERROR(H38*#REF!),0,H38*#REF!)</f>
        <v>0</v>
      </c>
    </row>
    <row r="39" spans="1:12" ht="18" customHeight="1">
      <c r="A39" s="127"/>
      <c r="B39" s="179"/>
      <c r="C39" s="169" t="s">
        <v>78</v>
      </c>
      <c r="D39" s="170" t="s">
        <v>78</v>
      </c>
      <c r="E39" s="171" t="s">
        <v>78</v>
      </c>
      <c r="F39" s="172" t="s">
        <v>78</v>
      </c>
      <c r="G39" s="173" t="s">
        <v>78</v>
      </c>
      <c r="H39" s="174" t="str">
        <f>IF(ISERROR(E39*F39),"",(E39*F39)-G39*E39*F39)</f>
        <v/>
      </c>
      <c r="I39" s="227"/>
      <c r="K39" s="96" t="e">
        <f>#REF!</f>
        <v>#REF!</v>
      </c>
      <c r="L39" s="134">
        <f>IF(ISERROR(H39*#REF!),0,H39*#REF!)</f>
        <v>0</v>
      </c>
    </row>
    <row r="40" spans="1:12" ht="18" customHeight="1">
      <c r="A40" s="127"/>
      <c r="B40" s="179"/>
      <c r="C40" s="175" t="s">
        <v>105</v>
      </c>
      <c r="D40" s="176">
        <f>G6</f>
        <v>0</v>
      </c>
      <c r="E40" s="171" t="s">
        <v>78</v>
      </c>
      <c r="F40" s="268" t="s">
        <v>119</v>
      </c>
      <c r="G40" s="269" t="s">
        <v>106</v>
      </c>
      <c r="H40" s="270">
        <f>SUM(H22:H37)</f>
        <v>150</v>
      </c>
      <c r="I40" s="227"/>
      <c r="K40" s="96" t="e">
        <f>#REF!</f>
        <v>#REF!</v>
      </c>
      <c r="L40" s="134">
        <f>IF(ISERROR(#REF!*#REF!),0,#REF!*#REF!)</f>
        <v>0</v>
      </c>
    </row>
    <row r="41" spans="1:12" ht="18" customHeight="1" thickBot="1">
      <c r="A41" s="127"/>
      <c r="B41" s="179"/>
      <c r="C41" s="175"/>
      <c r="D41" s="180"/>
      <c r="E41" s="171" t="s">
        <v>78</v>
      </c>
      <c r="F41" s="116"/>
      <c r="G41" s="271"/>
      <c r="H41" s="272"/>
      <c r="I41" s="227"/>
      <c r="K41" s="96" t="e">
        <f>#REF!</f>
        <v>#REF!</v>
      </c>
      <c r="L41" s="134">
        <f>IF(ISERROR(#REF!*#REF!),0,#REF!*#REF!)</f>
        <v>0</v>
      </c>
    </row>
    <row r="42" spans="1:12" ht="18" customHeight="1" thickTop="1" thickBot="1">
      <c r="A42" s="127"/>
      <c r="B42" s="179"/>
      <c r="C42" s="175" t="s">
        <v>107</v>
      </c>
      <c r="D42" s="170" t="str">
        <f>GROSSESSE!H31</f>
        <v>VIREMENT/PAYPAL/CB/CHEQUE/ESPECES</v>
      </c>
      <c r="E42" s="171" t="s">
        <v>78</v>
      </c>
      <c r="F42" s="183" t="s">
        <v>109</v>
      </c>
      <c r="G42" s="184"/>
      <c r="H42" s="273">
        <f>H40</f>
        <v>150</v>
      </c>
      <c r="I42" s="227"/>
      <c r="K42" s="96" t="e">
        <f>#REF!</f>
        <v>#REF!</v>
      </c>
      <c r="L42" s="134">
        <f>IF(ISERROR(#REF!*#REF!),0,#REF!*#REF!)</f>
        <v>0</v>
      </c>
    </row>
    <row r="43" spans="1:12" ht="18" customHeight="1" thickTop="1">
      <c r="A43" s="127"/>
      <c r="B43" s="179"/>
      <c r="C43" s="186" t="s">
        <v>110</v>
      </c>
      <c r="D43" s="187"/>
      <c r="E43" s="171" t="s">
        <v>78</v>
      </c>
      <c r="F43" s="172" t="s">
        <v>78</v>
      </c>
      <c r="G43" s="173" t="s">
        <v>78</v>
      </c>
      <c r="H43" s="174" t="str">
        <f>IF(ISERROR(E43*F43),"",(E43*F43)-G43*E43*F43)</f>
        <v/>
      </c>
      <c r="I43" s="227"/>
      <c r="J43" s="116"/>
      <c r="K43" s="96" t="e">
        <f>#REF!</f>
        <v>#REF!</v>
      </c>
      <c r="L43" s="134">
        <f>IF(ISERROR(#REF!*#REF!),0,#REF!*#REF!)</f>
        <v>0</v>
      </c>
    </row>
    <row r="44" spans="1:12" ht="18" customHeight="1">
      <c r="A44" s="127"/>
      <c r="B44" s="179"/>
      <c r="C44" s="169" t="s">
        <v>78</v>
      </c>
      <c r="D44" s="116"/>
      <c r="E44" s="171" t="s">
        <v>78</v>
      </c>
      <c r="F44" s="172" t="s">
        <v>78</v>
      </c>
      <c r="G44" s="173" t="s">
        <v>78</v>
      </c>
      <c r="H44" s="174" t="str">
        <f>IF(ISERROR(E44*F44),"",(E44*F44)-G44*E44*F44)</f>
        <v/>
      </c>
      <c r="I44" s="227"/>
      <c r="K44" s="96" t="e">
        <f>#REF!</f>
        <v>#REF!</v>
      </c>
      <c r="L44" s="134">
        <f>IF(ISERROR(#REF!*#REF!),0,#REF!*#REF!)</f>
        <v>0</v>
      </c>
    </row>
    <row r="45" spans="1:12" ht="18" customHeight="1">
      <c r="A45" s="127"/>
      <c r="B45" s="179"/>
      <c r="C45" s="584" t="s">
        <v>112</v>
      </c>
      <c r="D45" s="584"/>
      <c r="E45" s="584"/>
      <c r="F45" s="584"/>
      <c r="G45" s="584"/>
      <c r="H45" s="584"/>
      <c r="I45" s="227"/>
      <c r="K45" s="96" t="e">
        <f>#REF!</f>
        <v>#REF!</v>
      </c>
      <c r="L45" s="134">
        <f>IF(ISERROR(H43*#REF!),0,H43*#REF!)</f>
        <v>0</v>
      </c>
    </row>
    <row r="46" spans="1:12" ht="18" customHeight="1">
      <c r="A46" s="127"/>
      <c r="B46" s="179"/>
      <c r="C46" s="653" t="s">
        <v>266</v>
      </c>
      <c r="D46" s="653"/>
      <c r="E46" s="653"/>
      <c r="F46" s="653"/>
      <c r="G46" s="653"/>
      <c r="H46" s="174">
        <f>IF(ISERROR(E46*F46),"",(E46*F46)-G46*E46*F46)</f>
        <v>0</v>
      </c>
      <c r="I46" s="227"/>
      <c r="K46" s="96" t="e">
        <f>#REF!</f>
        <v>#REF!</v>
      </c>
      <c r="L46" s="134">
        <f>IF(ISERROR(H44*#REF!),0,H44*#REF!)</f>
        <v>0</v>
      </c>
    </row>
    <row r="47" spans="1:12" ht="18" customHeight="1">
      <c r="A47" s="127"/>
      <c r="B47" s="179"/>
      <c r="C47" s="116"/>
      <c r="D47" s="116"/>
      <c r="E47" s="116"/>
      <c r="F47" s="116"/>
      <c r="G47" s="116"/>
      <c r="H47" s="116"/>
      <c r="I47" s="227"/>
      <c r="K47" s="96" t="e">
        <f>#REF!</f>
        <v>#REF!</v>
      </c>
      <c r="L47" s="134">
        <f>IF(ISERROR(#REF!*#REF!),0,#REF!*#REF!)</f>
        <v>0</v>
      </c>
    </row>
    <row r="48" spans="1:12" ht="18" customHeight="1">
      <c r="A48" s="127"/>
      <c r="B48" s="179"/>
      <c r="C48" s="584"/>
      <c r="D48" s="584"/>
      <c r="E48" s="584"/>
      <c r="F48" s="584"/>
      <c r="G48" s="584"/>
      <c r="H48" s="584"/>
      <c r="I48" s="227"/>
      <c r="K48" s="96" t="e">
        <f>#REF!</f>
        <v>#REF!</v>
      </c>
      <c r="L48" s="134">
        <f>IF(ISERROR(H46*#REF!),0,H46*#REF!)</f>
        <v>0</v>
      </c>
    </row>
    <row r="49" spans="1:12" ht="18" customHeight="1">
      <c r="A49" s="127"/>
      <c r="B49" s="179"/>
      <c r="C49" s="116"/>
      <c r="D49" s="116"/>
      <c r="E49" s="116"/>
      <c r="F49" s="116"/>
      <c r="G49" s="116"/>
      <c r="H49" s="116"/>
      <c r="I49" s="227"/>
      <c r="K49" s="96" t="e">
        <f>#REF!</f>
        <v>#REF!</v>
      </c>
      <c r="L49" s="134">
        <f>IF(ISERROR(#REF!*#REF!),0,#REF!*#REF!)</f>
        <v>0</v>
      </c>
    </row>
    <row r="50" spans="1:12" ht="18" customHeight="1">
      <c r="A50" s="127"/>
      <c r="B50" s="179"/>
      <c r="C50" s="116"/>
      <c r="D50" s="188" t="s">
        <v>113</v>
      </c>
      <c r="E50" s="116"/>
      <c r="F50" s="116"/>
      <c r="G50" s="116"/>
      <c r="H50" s="116"/>
      <c r="I50" s="227"/>
      <c r="K50" s="96" t="e">
        <f>#REF!</f>
        <v>#REF!</v>
      </c>
      <c r="L50" s="134">
        <f>IF(ISERROR(H48*#REF!),0,H48*#REF!)</f>
        <v>0</v>
      </c>
    </row>
    <row r="51" spans="1:12" ht="18" customHeight="1">
      <c r="A51" s="127"/>
      <c r="B51" s="179"/>
      <c r="C51" s="116"/>
      <c r="D51" s="116"/>
      <c r="E51" s="116"/>
      <c r="F51" s="116"/>
      <c r="G51" s="116"/>
      <c r="H51" s="116"/>
      <c r="I51" s="227"/>
      <c r="K51" s="96" t="e">
        <f>#REF!</f>
        <v>#REF!</v>
      </c>
      <c r="L51" s="134">
        <f>IF(ISERROR(H45*#REF!),0,H45*#REF!)</f>
        <v>0</v>
      </c>
    </row>
    <row r="52" spans="1:12" ht="18" customHeight="1">
      <c r="A52" s="189"/>
      <c r="B52" s="179"/>
      <c r="C52" s="169" t="s">
        <v>78</v>
      </c>
      <c r="D52" s="170" t="s">
        <v>78</v>
      </c>
      <c r="E52" s="171" t="s">
        <v>78</v>
      </c>
      <c r="F52" s="172" t="s">
        <v>78</v>
      </c>
      <c r="G52" s="173" t="s">
        <v>78</v>
      </c>
      <c r="H52" s="174" t="str">
        <f>IF(ISERROR(E52*F52),"",(E52*F52)-G52*E52*F52)</f>
        <v/>
      </c>
      <c r="I52" s="227"/>
      <c r="K52" s="96" t="e">
        <f>#REF!</f>
        <v>#REF!</v>
      </c>
      <c r="L52" s="134">
        <f>IF(ISERROR(H52*#REF!),0,H52*#REF!)</f>
        <v>0</v>
      </c>
    </row>
    <row r="53" spans="1:12">
      <c r="B53" s="179"/>
      <c r="C53" s="190"/>
      <c r="D53" s="190"/>
      <c r="E53" s="187"/>
      <c r="F53" s="116"/>
      <c r="G53" s="187"/>
      <c r="H53" s="187"/>
      <c r="I53" s="227"/>
      <c r="L53" s="191">
        <f>SUM(L22:L52)</f>
        <v>0</v>
      </c>
    </row>
    <row r="54" spans="1:12" ht="17.25" customHeight="1">
      <c r="B54" s="179"/>
      <c r="C54" s="116"/>
      <c r="D54" s="116"/>
      <c r="E54" s="116"/>
      <c r="F54" s="116"/>
      <c r="G54" s="116"/>
      <c r="H54" s="116"/>
      <c r="I54" s="227"/>
    </row>
    <row r="55" spans="1:12" ht="7.5" customHeight="1">
      <c r="B55" s="179"/>
      <c r="C55" s="116"/>
      <c r="D55" s="116"/>
      <c r="E55" s="116"/>
      <c r="F55" s="116"/>
      <c r="G55" s="116"/>
      <c r="H55" s="116"/>
      <c r="I55" s="227"/>
    </row>
    <row r="56" spans="1:12" ht="36" customHeight="1">
      <c r="B56" s="179"/>
      <c r="C56" s="116"/>
      <c r="D56" s="116"/>
      <c r="E56" s="274"/>
      <c r="F56" s="116"/>
      <c r="G56" s="116"/>
      <c r="H56" s="116"/>
      <c r="I56" s="227"/>
    </row>
    <row r="57" spans="1:12" ht="21.75" hidden="1" customHeight="1">
      <c r="B57" s="179"/>
      <c r="C57" s="116"/>
      <c r="D57" s="116" t="s">
        <v>114</v>
      </c>
      <c r="E57" s="193"/>
      <c r="F57" s="116"/>
      <c r="G57" s="116"/>
      <c r="H57" s="116"/>
      <c r="I57" s="227"/>
    </row>
    <row r="58" spans="1:12" ht="15.6" hidden="1">
      <c r="B58" s="179"/>
      <c r="C58" s="116"/>
      <c r="D58" s="116" t="s">
        <v>115</v>
      </c>
      <c r="E58" s="193"/>
      <c r="F58" s="116"/>
      <c r="G58" s="194"/>
      <c r="H58" s="196"/>
      <c r="I58" s="227"/>
    </row>
    <row r="59" spans="1:12" ht="15.6" hidden="1">
      <c r="B59" s="179"/>
      <c r="C59" s="116"/>
      <c r="D59" s="116" t="s">
        <v>83</v>
      </c>
      <c r="E59" s="193"/>
      <c r="F59" s="116"/>
      <c r="G59" s="194"/>
      <c r="H59" s="196"/>
      <c r="I59" s="227"/>
    </row>
    <row r="60" spans="1:12" ht="15.6" hidden="1">
      <c r="B60" s="179"/>
      <c r="C60" s="116"/>
      <c r="D60" s="116" t="s">
        <v>108</v>
      </c>
      <c r="E60" s="193"/>
      <c r="F60" s="116"/>
      <c r="G60" s="194"/>
      <c r="H60" s="196"/>
      <c r="I60" s="227"/>
    </row>
    <row r="61" spans="1:12" ht="12" customHeight="1">
      <c r="B61" s="179"/>
      <c r="C61" s="116"/>
      <c r="D61" s="116"/>
      <c r="E61" s="116"/>
      <c r="F61" s="116"/>
      <c r="G61" s="116"/>
      <c r="H61" s="197"/>
      <c r="I61" s="227"/>
    </row>
    <row r="62" spans="1:12">
      <c r="B62" s="179"/>
      <c r="C62" s="186"/>
      <c r="D62" s="116"/>
      <c r="E62" s="116"/>
      <c r="F62" s="198"/>
      <c r="G62" s="199"/>
      <c r="H62" s="197"/>
      <c r="I62" s="227"/>
    </row>
    <row r="63" spans="1:12">
      <c r="B63" s="179"/>
      <c r="C63" s="186"/>
      <c r="D63" s="116"/>
      <c r="E63" s="116"/>
      <c r="F63" s="198"/>
      <c r="G63" s="199"/>
      <c r="H63" s="187"/>
      <c r="I63" s="227"/>
    </row>
    <row r="64" spans="1:12">
      <c r="B64" s="179"/>
      <c r="C64" s="186"/>
      <c r="D64" s="116"/>
      <c r="E64" s="116"/>
      <c r="F64" s="198"/>
      <c r="G64" s="200"/>
      <c r="H64" s="187"/>
      <c r="I64" s="227"/>
    </row>
    <row r="65" spans="2:9">
      <c r="B65" s="179"/>
      <c r="C65" s="275" t="s">
        <v>264</v>
      </c>
      <c r="D65" s="276"/>
      <c r="E65" s="276"/>
      <c r="F65" s="276"/>
      <c r="G65" s="276"/>
      <c r="H65" s="276"/>
      <c r="I65" s="227"/>
    </row>
    <row r="66" spans="2:9" ht="15" thickBot="1">
      <c r="B66" s="277"/>
      <c r="C66" s="278"/>
      <c r="D66" s="278"/>
      <c r="E66" s="278"/>
      <c r="F66" s="278"/>
      <c r="G66" s="278"/>
      <c r="H66" s="278"/>
      <c r="I66" s="279"/>
    </row>
    <row r="67" spans="2:9" ht="15" thickTop="1">
      <c r="H67" s="116"/>
    </row>
    <row r="69" spans="2:9">
      <c r="C69" s="207"/>
      <c r="D69" s="207"/>
      <c r="F69" s="207"/>
      <c r="G69" s="208"/>
    </row>
    <row r="71" spans="2:9" ht="18">
      <c r="C71" s="209"/>
    </row>
  </sheetData>
  <mergeCells count="35">
    <mergeCell ref="G23:G25"/>
    <mergeCell ref="D2:F2"/>
    <mergeCell ref="D4:E4"/>
    <mergeCell ref="F4:H4"/>
    <mergeCell ref="G12:H12"/>
    <mergeCell ref="G13:H13"/>
    <mergeCell ref="F11:H11"/>
    <mergeCell ref="G14:H14"/>
    <mergeCell ref="G15:H15"/>
    <mergeCell ref="E23:E25"/>
    <mergeCell ref="C26:C28"/>
    <mergeCell ref="C46:G46"/>
    <mergeCell ref="C45:H45"/>
    <mergeCell ref="F32:F34"/>
    <mergeCell ref="G32:G34"/>
    <mergeCell ref="D26:D28"/>
    <mergeCell ref="E26:E28"/>
    <mergeCell ref="F26:F28"/>
    <mergeCell ref="G26:G28"/>
    <mergeCell ref="C48:H48"/>
    <mergeCell ref="C23:C25"/>
    <mergeCell ref="H26:H28"/>
    <mergeCell ref="H32:H34"/>
    <mergeCell ref="C29:C31"/>
    <mergeCell ref="E29:E31"/>
    <mergeCell ref="F29:F31"/>
    <mergeCell ref="G29:G31"/>
    <mergeCell ref="H29:H31"/>
    <mergeCell ref="D30:D31"/>
    <mergeCell ref="C32:C34"/>
    <mergeCell ref="D32:D34"/>
    <mergeCell ref="E32:E34"/>
    <mergeCell ref="F23:F25"/>
    <mergeCell ref="H23:H25"/>
    <mergeCell ref="D24:D25"/>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4" orientation="portrait" r:id="rId3"/>
  <drawing r:id="rId4"/>
</worksheet>
</file>

<file path=xl/worksheets/sheet7.xml><?xml version="1.0" encoding="utf-8"?>
<worksheet xmlns="http://schemas.openxmlformats.org/spreadsheetml/2006/main" xmlns:r="http://schemas.openxmlformats.org/officeDocument/2006/relationships">
  <sheetPr>
    <tabColor rgb="FFFF0000"/>
  </sheetPr>
  <dimension ref="A1:I50"/>
  <sheetViews>
    <sheetView showGridLines="0" showZeros="0" showRuler="0" view="pageLayout" zoomScale="70" zoomScalePageLayoutView="70" workbookViewId="0">
      <selection activeCell="J100" sqref="J100"/>
    </sheetView>
  </sheetViews>
  <sheetFormatPr baseColWidth="10" defaultColWidth="11.44140625" defaultRowHeight="14.4"/>
  <cols>
    <col min="1" max="1" width="1.6640625" style="1" customWidth="1"/>
    <col min="2" max="2" width="11.44140625" style="1"/>
    <col min="3" max="3" width="9.33203125" style="1" customWidth="1"/>
    <col min="4" max="4" width="18.33203125" style="1" customWidth="1"/>
    <col min="5" max="5" width="9.6640625" style="1" customWidth="1"/>
    <col min="6" max="6" width="14" style="1" customWidth="1"/>
    <col min="7" max="7" width="6.5546875" style="1" customWidth="1"/>
    <col min="8" max="8" width="15.5546875" style="1" customWidth="1"/>
    <col min="9" max="9" width="7.33203125" style="1" customWidth="1"/>
    <col min="10" max="16384" width="11.44140625" style="1"/>
  </cols>
  <sheetData>
    <row r="1" spans="1:9" ht="4.5" customHeight="1"/>
    <row r="2" spans="1:9" ht="15" customHeight="1">
      <c r="A2" s="1" t="s">
        <v>43</v>
      </c>
      <c r="D2" s="530"/>
      <c r="E2" s="530"/>
      <c r="F2" s="530"/>
      <c r="G2" s="530"/>
    </row>
    <row r="3" spans="1:9" ht="15.75" customHeight="1">
      <c r="A3" s="531"/>
      <c r="B3" s="531"/>
      <c r="C3" s="531"/>
      <c r="D3" s="530"/>
      <c r="E3" s="530"/>
      <c r="F3" s="530"/>
      <c r="G3" s="530"/>
    </row>
    <row r="4" spans="1:9" ht="15" customHeight="1">
      <c r="A4" s="531"/>
      <c r="B4" s="531"/>
      <c r="C4" s="531"/>
      <c r="D4" s="530"/>
      <c r="E4" s="530"/>
      <c r="F4" s="530"/>
      <c r="G4" s="530"/>
    </row>
    <row r="5" spans="1:9">
      <c r="D5" s="532"/>
      <c r="E5" s="532"/>
      <c r="F5" s="532"/>
      <c r="G5" s="532"/>
    </row>
    <row r="6" spans="1:9" ht="6.75" customHeight="1">
      <c r="B6" s="2"/>
      <c r="C6" s="2"/>
      <c r="D6" s="2"/>
      <c r="E6" s="2"/>
      <c r="F6" s="2"/>
      <c r="G6" s="2"/>
      <c r="H6" s="2"/>
      <c r="I6" s="2"/>
    </row>
    <row r="7" spans="1:9" ht="2.25" customHeight="1"/>
    <row r="8" spans="1:9" ht="2.25" customHeight="1"/>
    <row r="9" spans="1:9" ht="17.25" customHeight="1">
      <c r="A9" s="3"/>
      <c r="B9" s="3" t="s">
        <v>44</v>
      </c>
      <c r="C9" s="3"/>
      <c r="D9" s="4"/>
      <c r="E9" s="534">
        <f>GROSSESSE!E12</f>
        <v>0</v>
      </c>
      <c r="F9" s="534"/>
      <c r="G9" s="534"/>
      <c r="H9" s="534"/>
      <c r="I9" s="3"/>
    </row>
    <row r="10" spans="1:9" s="7" customFormat="1" ht="4.5" customHeight="1">
      <c r="A10" s="4"/>
      <c r="B10" s="35"/>
      <c r="C10" s="35"/>
      <c r="D10" s="5"/>
      <c r="E10" s="6"/>
      <c r="F10" s="5"/>
      <c r="G10" s="6"/>
      <c r="H10" s="5"/>
      <c r="I10" s="6"/>
    </row>
    <row r="11" spans="1:9" ht="22.95" customHeight="1">
      <c r="A11" s="3"/>
      <c r="B11" s="670" t="s">
        <v>268</v>
      </c>
      <c r="C11" s="670"/>
      <c r="D11" s="418" t="str">
        <f>GROSSESSE!E45</f>
        <v>NOM + PRENOM</v>
      </c>
      <c r="E11" s="673" t="s">
        <v>269</v>
      </c>
      <c r="F11" s="673"/>
      <c r="G11" s="671">
        <f>GROSSESSE!E12</f>
        <v>0</v>
      </c>
      <c r="H11" s="671"/>
      <c r="I11" s="671"/>
    </row>
    <row r="12" spans="1:9" s="7" customFormat="1" ht="6.6" customHeight="1">
      <c r="A12" s="4"/>
      <c r="B12" s="411"/>
      <c r="C12" s="411"/>
      <c r="D12" s="412"/>
      <c r="E12" s="412"/>
      <c r="F12" s="412"/>
      <c r="G12" s="412"/>
      <c r="H12" s="412"/>
      <c r="I12" s="412"/>
    </row>
    <row r="13" spans="1:9" s="7" customFormat="1" ht="20.399999999999999" customHeight="1">
      <c r="A13" s="4"/>
      <c r="B13" s="413" t="s">
        <v>270</v>
      </c>
      <c r="C13" s="414"/>
      <c r="D13" s="415"/>
      <c r="E13" s="672" t="str">
        <f>GROSSESSE!E47</f>
        <v>NOM + PRENOM</v>
      </c>
      <c r="F13" s="672"/>
      <c r="G13" s="672"/>
      <c r="H13" s="672"/>
      <c r="I13" s="672"/>
    </row>
    <row r="14" spans="1:9" ht="3.6" customHeight="1">
      <c r="A14" s="3"/>
      <c r="B14" s="412"/>
      <c r="C14" s="412"/>
      <c r="D14" s="412"/>
      <c r="E14" s="412"/>
      <c r="F14" s="416"/>
      <c r="G14" s="416"/>
      <c r="H14" s="412"/>
      <c r="I14" s="412"/>
    </row>
    <row r="15" spans="1:9" ht="22.2" customHeight="1">
      <c r="A15" s="3"/>
      <c r="B15" s="412"/>
      <c r="C15" s="412"/>
      <c r="D15" s="412"/>
      <c r="E15" s="418" t="str">
        <f>GROSSESSE!E49</f>
        <v>NOM + PRENOM</v>
      </c>
      <c r="F15" s="419"/>
      <c r="G15" s="419"/>
      <c r="H15" s="418"/>
      <c r="I15" s="418"/>
    </row>
    <row r="16" spans="1:9" ht="8.4" customHeight="1">
      <c r="A16" s="3"/>
      <c r="B16" s="412"/>
      <c r="C16" s="412"/>
      <c r="D16" s="412"/>
      <c r="E16" s="412"/>
      <c r="F16" s="412"/>
      <c r="G16" s="412"/>
      <c r="H16" s="412"/>
      <c r="I16" s="412"/>
    </row>
    <row r="17" spans="1:9" s="7" customFormat="1" ht="17.399999999999999" customHeight="1">
      <c r="A17" s="4"/>
      <c r="B17" s="412" t="s">
        <v>47</v>
      </c>
      <c r="C17" s="412"/>
      <c r="D17" s="421">
        <f>GROSSESSE!D29</f>
        <v>0</v>
      </c>
      <c r="E17" s="412"/>
      <c r="F17" s="416" t="s">
        <v>1</v>
      </c>
      <c r="G17" s="673" t="str">
        <f>GROSSESSE!D23</f>
        <v>GROSSESSE</v>
      </c>
      <c r="H17" s="673"/>
      <c r="I17" s="673"/>
    </row>
    <row r="18" spans="1:9" ht="8.4" customHeight="1">
      <c r="A18" s="3"/>
      <c r="B18" s="412"/>
      <c r="C18" s="412"/>
      <c r="D18" s="417"/>
      <c r="E18" s="412"/>
      <c r="F18" s="412"/>
      <c r="G18" s="416"/>
      <c r="H18" s="416"/>
      <c r="I18" s="416"/>
    </row>
    <row r="19" spans="1:9" ht="9" customHeight="1">
      <c r="A19" s="3"/>
      <c r="B19" s="64"/>
      <c r="C19" s="64"/>
      <c r="D19" s="397"/>
      <c r="E19" s="64"/>
      <c r="F19" s="397"/>
      <c r="G19" s="397"/>
      <c r="H19" s="64"/>
      <c r="I19" s="64"/>
    </row>
    <row r="20" spans="1:9" ht="24" customHeight="1">
      <c r="A20" s="3"/>
      <c r="B20" s="64" t="s">
        <v>271</v>
      </c>
      <c r="C20" s="410"/>
      <c r="D20" s="397" t="s">
        <v>272</v>
      </c>
      <c r="E20" s="410"/>
      <c r="F20" s="674" t="s">
        <v>273</v>
      </c>
      <c r="G20" s="674"/>
      <c r="H20" s="674"/>
      <c r="I20" s="674"/>
    </row>
    <row r="21" spans="1:9" s="65" customFormat="1" ht="3" customHeight="1">
      <c r="A21" s="62"/>
      <c r="B21" s="64"/>
      <c r="C21" s="64"/>
      <c r="D21" s="397"/>
      <c r="E21" s="397"/>
      <c r="F21" s="397"/>
      <c r="G21" s="397"/>
      <c r="H21" s="353"/>
      <c r="I21" s="305"/>
    </row>
    <row r="22" spans="1:9" ht="9.6" customHeight="1">
      <c r="A22" s="3"/>
      <c r="B22" s="405"/>
      <c r="C22" s="405"/>
      <c r="D22" s="406"/>
      <c r="E22" s="405"/>
      <c r="F22" s="405"/>
      <c r="G22" s="407"/>
      <c r="H22" s="405"/>
      <c r="I22" s="405"/>
    </row>
    <row r="23" spans="1:9" s="65" customFormat="1" ht="3" customHeight="1">
      <c r="A23" s="62"/>
      <c r="B23" s="398"/>
      <c r="C23" s="398"/>
      <c r="D23" s="406"/>
      <c r="E23" s="406"/>
      <c r="F23" s="406"/>
      <c r="G23" s="408"/>
      <c r="H23" s="406"/>
      <c r="I23" s="406"/>
    </row>
    <row r="24" spans="1:9" s="7" customFormat="1" ht="15" customHeight="1">
      <c r="A24" s="4"/>
      <c r="B24" s="492" t="s">
        <v>274</v>
      </c>
      <c r="C24" s="668"/>
      <c r="D24" s="668"/>
      <c r="E24" s="668"/>
      <c r="F24" s="668"/>
      <c r="G24" s="668"/>
      <c r="H24" s="668"/>
      <c r="I24" s="668"/>
    </row>
    <row r="25" spans="1:9" s="7" customFormat="1" ht="12" customHeight="1">
      <c r="A25" s="4"/>
      <c r="B25" s="668" t="s">
        <v>275</v>
      </c>
      <c r="C25" s="668"/>
      <c r="D25" s="668"/>
      <c r="E25" s="668"/>
      <c r="F25" s="668"/>
      <c r="G25" s="668"/>
      <c r="H25" s="668"/>
      <c r="I25" s="668"/>
    </row>
    <row r="26" spans="1:9" s="7" customFormat="1" ht="5.25" customHeight="1">
      <c r="A26" s="4"/>
      <c r="B26" s="64"/>
      <c r="C26" s="64"/>
      <c r="D26" s="64"/>
      <c r="E26" s="64"/>
      <c r="F26" s="64"/>
      <c r="G26" s="64"/>
      <c r="H26" s="64"/>
      <c r="I26" s="64"/>
    </row>
    <row r="27" spans="1:9" ht="15" customHeight="1">
      <c r="A27" s="3"/>
      <c r="B27" s="64"/>
      <c r="C27" s="64"/>
      <c r="D27" s="64"/>
      <c r="E27" s="64"/>
      <c r="F27" s="397"/>
      <c r="G27" s="397"/>
      <c r="H27" s="64"/>
      <c r="I27" s="64"/>
    </row>
    <row r="28" spans="1:9" ht="29.25" customHeight="1">
      <c r="A28" s="3"/>
      <c r="B28" s="669" t="s">
        <v>276</v>
      </c>
      <c r="C28" s="669"/>
      <c r="D28" s="669"/>
      <c r="E28" s="669"/>
      <c r="F28" s="669"/>
      <c r="G28" s="669"/>
      <c r="H28" s="669"/>
      <c r="I28" s="669"/>
    </row>
    <row r="29" spans="1:9" s="12" customFormat="1" ht="66.75" customHeight="1">
      <c r="A29" s="11"/>
      <c r="B29" s="669"/>
      <c r="C29" s="669"/>
      <c r="D29" s="669"/>
      <c r="E29" s="669"/>
      <c r="F29" s="669"/>
      <c r="G29" s="669"/>
      <c r="H29" s="669"/>
      <c r="I29" s="669"/>
    </row>
    <row r="30" spans="1:9" ht="1.5" customHeight="1">
      <c r="A30" s="3"/>
      <c r="B30" s="669"/>
      <c r="C30" s="669"/>
      <c r="D30" s="669"/>
      <c r="E30" s="669"/>
      <c r="F30" s="669"/>
      <c r="G30" s="669"/>
      <c r="H30" s="669"/>
      <c r="I30" s="669"/>
    </row>
    <row r="31" spans="1:9" ht="25.5" customHeight="1">
      <c r="A31" s="3"/>
      <c r="B31" s="669"/>
      <c r="C31" s="669"/>
      <c r="D31" s="669"/>
      <c r="E31" s="669"/>
      <c r="F31" s="669"/>
      <c r="G31" s="669"/>
      <c r="H31" s="669"/>
      <c r="I31" s="669"/>
    </row>
    <row r="32" spans="1:9" s="7" customFormat="1" ht="42" customHeight="1">
      <c r="A32" s="4"/>
      <c r="B32" s="669"/>
      <c r="C32" s="669"/>
      <c r="D32" s="669"/>
      <c r="E32" s="669"/>
      <c r="F32" s="669"/>
      <c r="G32" s="669"/>
      <c r="H32" s="669"/>
      <c r="I32" s="669"/>
    </row>
    <row r="33" spans="1:9" ht="107.4" customHeight="1">
      <c r="A33" s="3"/>
      <c r="B33" s="669"/>
      <c r="C33" s="669"/>
      <c r="D33" s="669"/>
      <c r="E33" s="669"/>
      <c r="F33" s="669"/>
      <c r="G33" s="669"/>
      <c r="H33" s="669"/>
      <c r="I33" s="669"/>
    </row>
    <row r="34" spans="1:9" s="7" customFormat="1" ht="8.25" customHeight="1">
      <c r="A34" s="4"/>
      <c r="B34" s="403"/>
      <c r="C34" s="403"/>
      <c r="D34" s="403"/>
      <c r="E34" s="403"/>
      <c r="F34" s="403"/>
      <c r="G34" s="403"/>
      <c r="H34" s="403"/>
      <c r="I34" s="403"/>
    </row>
    <row r="35" spans="1:9" ht="5.4" customHeight="1">
      <c r="A35" s="3"/>
      <c r="B35" s="403"/>
      <c r="C35" s="403"/>
      <c r="D35" s="403"/>
      <c r="E35" s="403"/>
      <c r="F35" s="403"/>
      <c r="G35" s="403"/>
      <c r="H35" s="403"/>
      <c r="I35" s="403"/>
    </row>
    <row r="36" spans="1:9" s="7" customFormat="1" ht="35.4" customHeight="1">
      <c r="A36" s="4"/>
      <c r="B36" s="667" t="s">
        <v>278</v>
      </c>
      <c r="C36" s="667"/>
      <c r="D36" s="667"/>
      <c r="E36" s="667"/>
      <c r="F36" s="667"/>
      <c r="G36" s="667"/>
      <c r="H36" s="667"/>
      <c r="I36" s="667"/>
    </row>
    <row r="37" spans="1:9" ht="15.75" customHeight="1">
      <c r="A37" s="3"/>
      <c r="B37" s="404" t="s">
        <v>277</v>
      </c>
      <c r="C37" s="404"/>
      <c r="D37" s="404"/>
      <c r="E37" s="404"/>
      <c r="F37" s="404"/>
      <c r="G37" s="404"/>
      <c r="H37" s="404"/>
      <c r="I37" s="404"/>
    </row>
    <row r="38" spans="1:9" ht="6" customHeight="1">
      <c r="A38" s="3"/>
      <c r="B38" s="64"/>
      <c r="C38" s="64"/>
      <c r="D38" s="409"/>
      <c r="E38" s="409"/>
      <c r="F38" s="409"/>
      <c r="G38" s="409"/>
      <c r="H38" s="409"/>
      <c r="I38" s="64"/>
    </row>
    <row r="39" spans="1:9" s="7" customFormat="1" ht="15" customHeight="1">
      <c r="A39" s="4"/>
      <c r="B39" s="498" t="s">
        <v>64</v>
      </c>
      <c r="C39" s="498"/>
      <c r="D39" s="498"/>
      <c r="E39" s="498"/>
      <c r="F39" s="498"/>
      <c r="G39" s="1"/>
      <c r="H39" s="505" t="s">
        <v>65</v>
      </c>
      <c r="I39" s="505"/>
    </row>
    <row r="40" spans="1:9" s="7" customFormat="1" ht="18.75" customHeight="1">
      <c r="A40" s="13"/>
      <c r="B40" s="565" t="str">
        <f>D11</f>
        <v>NOM + PRENOM</v>
      </c>
      <c r="C40" s="565"/>
      <c r="D40" s="422"/>
      <c r="E40" s="565">
        <f>G11</f>
        <v>0</v>
      </c>
      <c r="F40" s="565"/>
      <c r="G40" s="6"/>
      <c r="H40" s="574" t="s">
        <v>267</v>
      </c>
      <c r="I40" s="574"/>
    </row>
    <row r="41" spans="1:9">
      <c r="A41" s="3"/>
      <c r="B41" s="498" t="s">
        <v>66</v>
      </c>
      <c r="C41" s="498"/>
      <c r="D41" s="498"/>
      <c r="E41" s="498"/>
      <c r="F41" s="498"/>
      <c r="G41" s="7"/>
      <c r="H41" s="6" t="s">
        <v>67</v>
      </c>
      <c r="I41" s="52"/>
    </row>
    <row r="42" spans="1:9" s="7" customFormat="1" ht="56.25" customHeight="1">
      <c r="A42" s="4"/>
      <c r="B42" s="573"/>
      <c r="C42" s="573"/>
      <c r="D42" s="573"/>
      <c r="E42" s="573"/>
      <c r="F42" s="573"/>
      <c r="G42" s="6"/>
      <c r="H42" s="574"/>
      <c r="I42" s="574"/>
    </row>
    <row r="43" spans="1:9">
      <c r="A43" s="3"/>
      <c r="B43" s="573"/>
      <c r="C43" s="573"/>
      <c r="D43" s="573"/>
      <c r="E43" s="573"/>
      <c r="F43" s="573"/>
      <c r="H43" s="574"/>
      <c r="I43" s="574"/>
    </row>
    <row r="44" spans="1:9" ht="12.75" customHeight="1">
      <c r="A44" s="8"/>
      <c r="B44" s="498"/>
      <c r="C44" s="498"/>
      <c r="D44" s="498"/>
      <c r="E44" s="498"/>
      <c r="F44" s="498"/>
      <c r="G44" s="498"/>
      <c r="H44" s="498"/>
      <c r="I44" s="498"/>
    </row>
    <row r="45" spans="1:9">
      <c r="A45" s="3"/>
      <c r="B45" s="4"/>
      <c r="C45" s="7"/>
      <c r="D45" s="7"/>
      <c r="E45" s="7"/>
      <c r="F45" s="7"/>
      <c r="G45" s="7"/>
      <c r="H45" s="7"/>
      <c r="I45" s="7"/>
    </row>
    <row r="46" spans="1:9">
      <c r="A46" s="3"/>
      <c r="B46" s="4"/>
      <c r="C46" s="7"/>
      <c r="D46" s="7"/>
      <c r="E46" s="7"/>
      <c r="F46" s="7"/>
      <c r="G46" s="7"/>
      <c r="H46" s="7"/>
      <c r="I46" s="7"/>
    </row>
    <row r="47" spans="1:9">
      <c r="A47" s="3"/>
      <c r="B47" s="4"/>
      <c r="C47" s="7"/>
      <c r="D47" s="7"/>
      <c r="E47" s="7"/>
      <c r="F47" s="7"/>
      <c r="G47" s="7"/>
      <c r="H47" s="7"/>
      <c r="I47" s="7"/>
    </row>
    <row r="48" spans="1:9">
      <c r="B48" s="7"/>
      <c r="C48" s="7"/>
      <c r="D48" s="7"/>
      <c r="E48" s="7"/>
      <c r="F48" s="7"/>
      <c r="G48" s="7"/>
      <c r="H48" s="7"/>
      <c r="I48" s="7"/>
    </row>
    <row r="49" spans="2:9">
      <c r="B49" s="7"/>
      <c r="C49" s="7"/>
      <c r="D49" s="7"/>
      <c r="E49" s="7"/>
      <c r="F49" s="7"/>
      <c r="G49" s="7"/>
      <c r="H49" s="7"/>
      <c r="I49" s="7"/>
    </row>
    <row r="50" spans="2:9">
      <c r="B50" s="7"/>
      <c r="C50" s="7"/>
      <c r="D50" s="7"/>
      <c r="E50" s="7"/>
      <c r="F50" s="7"/>
      <c r="G50" s="7"/>
      <c r="H50" s="7"/>
      <c r="I50" s="7"/>
    </row>
  </sheetData>
  <sheetProtection selectLockedCells="1" selectUnlockedCells="1"/>
  <mergeCells count="24">
    <mergeCell ref="B25:I25"/>
    <mergeCell ref="B28:I33"/>
    <mergeCell ref="B11:C11"/>
    <mergeCell ref="G11:I11"/>
    <mergeCell ref="E13:I13"/>
    <mergeCell ref="G17:I17"/>
    <mergeCell ref="E11:F11"/>
    <mergeCell ref="F20:I20"/>
    <mergeCell ref="B24:I24"/>
    <mergeCell ref="D2:G4"/>
    <mergeCell ref="A3:C3"/>
    <mergeCell ref="A4:C4"/>
    <mergeCell ref="D5:G5"/>
    <mergeCell ref="E9:H9"/>
    <mergeCell ref="B36:I36"/>
    <mergeCell ref="B40:C40"/>
    <mergeCell ref="E40:F40"/>
    <mergeCell ref="B44:I44"/>
    <mergeCell ref="B39:F39"/>
    <mergeCell ref="H39:I39"/>
    <mergeCell ref="B42:F43"/>
    <mergeCell ref="H42:I43"/>
    <mergeCell ref="B41:F41"/>
    <mergeCell ref="H40:I40"/>
  </mergeCells>
  <pageMargins left="0.23622047244094491" right="0.23622047244094491" top="0.11811023622047245" bottom="0.11811023622047245" header="0.11811023622047245" footer="0.11811023622047245"/>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ColWidth="11.44140625" defaultRowHeight="14.4"/>
  <cols>
    <col min="1" max="16384" width="11.44140625" style="58"/>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tabColor rgb="FF00B050"/>
  </sheetPr>
  <dimension ref="A1:R77"/>
  <sheetViews>
    <sheetView topLeftCell="A19" zoomScale="85" zoomScaleNormal="85" workbookViewId="0">
      <selection activeCell="A19" sqref="A1:XFD1048576"/>
    </sheetView>
  </sheetViews>
  <sheetFormatPr baseColWidth="10" defaultRowHeight="14.4"/>
  <cols>
    <col min="1" max="1" width="18.33203125" style="58" customWidth="1"/>
    <col min="2" max="2" width="56.5546875" style="58" customWidth="1"/>
    <col min="3" max="3" width="18.5546875" style="302" customWidth="1"/>
    <col min="4" max="4" width="48.33203125" style="285" customWidth="1"/>
    <col min="5" max="5" width="1.33203125" style="58" customWidth="1"/>
    <col min="6" max="6" width="14.5546875" style="303" customWidth="1"/>
    <col min="7" max="7" width="17.33203125" style="304" customWidth="1"/>
    <col min="8" max="8" width="13.6640625" style="58" customWidth="1"/>
    <col min="9" max="16384" width="11.5546875" style="58"/>
  </cols>
  <sheetData>
    <row r="1" spans="1:18" ht="21">
      <c r="A1" s="283" t="s">
        <v>122</v>
      </c>
      <c r="C1" s="284"/>
      <c r="F1" s="286"/>
      <c r="G1" s="287"/>
    </row>
    <row r="2" spans="1:18" ht="18">
      <c r="A2" s="288"/>
      <c r="C2" s="284"/>
      <c r="F2" s="286"/>
      <c r="G2" s="287"/>
    </row>
    <row r="3" spans="1:18" ht="18">
      <c r="A3" s="288"/>
      <c r="B3" s="58" t="s">
        <v>366</v>
      </c>
      <c r="C3" s="284"/>
      <c r="F3" s="286"/>
      <c r="G3" s="287"/>
    </row>
    <row r="4" spans="1:18" ht="18">
      <c r="A4" s="288"/>
      <c r="C4" s="284"/>
      <c r="F4" s="286"/>
      <c r="G4" s="287"/>
    </row>
    <row r="5" spans="1:18" ht="18">
      <c r="A5" s="289" t="s">
        <v>123</v>
      </c>
      <c r="C5" s="284"/>
      <c r="F5" s="675" t="s">
        <v>124</v>
      </c>
      <c r="G5" s="675"/>
    </row>
    <row r="6" spans="1:18">
      <c r="C6" s="284"/>
      <c r="F6" s="286"/>
      <c r="G6" s="287"/>
      <c r="P6" s="58" t="s">
        <v>76</v>
      </c>
      <c r="Q6" s="58" t="s">
        <v>76</v>
      </c>
      <c r="R6" s="58" t="s">
        <v>77</v>
      </c>
    </row>
    <row r="7" spans="1:18" ht="31.2">
      <c r="A7" s="290" t="s">
        <v>125</v>
      </c>
      <c r="B7" s="291" t="s">
        <v>97</v>
      </c>
      <c r="C7" s="292" t="s">
        <v>126</v>
      </c>
      <c r="D7" s="293" t="s">
        <v>127</v>
      </c>
      <c r="E7" s="294"/>
      <c r="F7" s="295" t="s">
        <v>128</v>
      </c>
      <c r="G7" s="296" t="s">
        <v>129</v>
      </c>
      <c r="Q7" s="71"/>
    </row>
    <row r="8" spans="1:18">
      <c r="A8" s="441" t="s">
        <v>130</v>
      </c>
      <c r="B8" s="322" t="s">
        <v>367</v>
      </c>
      <c r="C8" s="323">
        <v>180</v>
      </c>
      <c r="D8" s="324" t="s">
        <v>221</v>
      </c>
      <c r="F8" s="297"/>
      <c r="G8" s="298" t="str">
        <f t="shared" ref="G8:G24" si="0">IF(ISERROR(C8/F8),"",C8/F8)</f>
        <v/>
      </c>
      <c r="H8" s="297"/>
      <c r="R8" s="299">
        <v>43358</v>
      </c>
    </row>
    <row r="9" spans="1:18">
      <c r="A9" s="441" t="s">
        <v>85</v>
      </c>
      <c r="B9" s="322" t="s">
        <v>368</v>
      </c>
      <c r="C9" s="323">
        <v>230</v>
      </c>
      <c r="D9" s="324" t="s">
        <v>131</v>
      </c>
      <c r="F9" s="297"/>
      <c r="G9" s="298" t="str">
        <f t="shared" si="0"/>
        <v/>
      </c>
      <c r="H9" s="297"/>
      <c r="R9" s="299">
        <v>43358</v>
      </c>
    </row>
    <row r="10" spans="1:18">
      <c r="A10" s="441" t="s">
        <v>132</v>
      </c>
      <c r="B10" s="322" t="s">
        <v>369</v>
      </c>
      <c r="C10" s="323">
        <v>280</v>
      </c>
      <c r="D10" s="324" t="s">
        <v>331</v>
      </c>
      <c r="F10" s="297"/>
      <c r="G10" s="298" t="str">
        <f t="shared" si="0"/>
        <v/>
      </c>
      <c r="H10" s="297"/>
      <c r="R10" s="58" t="s">
        <v>83</v>
      </c>
    </row>
    <row r="11" spans="1:18">
      <c r="A11" s="442" t="s">
        <v>133</v>
      </c>
      <c r="B11" s="327" t="s">
        <v>216</v>
      </c>
      <c r="C11" s="328">
        <v>95</v>
      </c>
      <c r="D11" s="329" t="s">
        <v>217</v>
      </c>
      <c r="F11" s="297"/>
      <c r="G11" s="298" t="str">
        <f t="shared" si="0"/>
        <v/>
      </c>
      <c r="H11" s="297"/>
      <c r="P11" s="300">
        <v>0</v>
      </c>
      <c r="Q11" s="300">
        <v>0.25</v>
      </c>
    </row>
    <row r="12" spans="1:18">
      <c r="A12" s="442" t="s">
        <v>135</v>
      </c>
      <c r="B12" s="327" t="s">
        <v>230</v>
      </c>
      <c r="C12" s="328">
        <v>120</v>
      </c>
      <c r="D12" s="329" t="s">
        <v>218</v>
      </c>
      <c r="F12" s="297"/>
      <c r="G12" s="298" t="str">
        <f t="shared" si="0"/>
        <v/>
      </c>
      <c r="H12" s="297"/>
      <c r="P12" s="58" t="e">
        <f>VLOOKUP(#REF!,'[2]BASE PRODUITS'!A6:E691,3,0)</f>
        <v>#REF!</v>
      </c>
      <c r="Q12" s="58" t="e">
        <f>VLOOKUP(#REF!,'[2]BASE PRODUITS'!A6:E691,3,0)</f>
        <v>#REF!</v>
      </c>
    </row>
    <row r="13" spans="1:18">
      <c r="A13" s="442" t="s">
        <v>137</v>
      </c>
      <c r="B13" s="327" t="s">
        <v>370</v>
      </c>
      <c r="C13" s="328">
        <v>210</v>
      </c>
      <c r="D13" s="329" t="s">
        <v>219</v>
      </c>
      <c r="F13" s="297"/>
      <c r="G13" s="298" t="str">
        <f t="shared" si="0"/>
        <v/>
      </c>
      <c r="H13" s="297"/>
      <c r="P13" s="301" t="s">
        <v>20</v>
      </c>
      <c r="Q13" s="58" t="s">
        <v>93</v>
      </c>
    </row>
    <row r="14" spans="1:18">
      <c r="A14" s="442" t="s">
        <v>139</v>
      </c>
      <c r="B14" s="467" t="s">
        <v>371</v>
      </c>
      <c r="C14" s="328">
        <v>260</v>
      </c>
      <c r="D14" s="329" t="s">
        <v>220</v>
      </c>
      <c r="F14" s="297"/>
      <c r="G14" s="298" t="str">
        <f t="shared" si="0"/>
        <v/>
      </c>
      <c r="H14" s="297"/>
    </row>
    <row r="15" spans="1:18">
      <c r="A15" s="443" t="s">
        <v>141</v>
      </c>
      <c r="B15" s="330" t="s">
        <v>372</v>
      </c>
      <c r="C15" s="331">
        <v>230</v>
      </c>
      <c r="D15" s="332" t="s">
        <v>143</v>
      </c>
      <c r="F15" s="297"/>
      <c r="G15" s="298" t="str">
        <f t="shared" si="0"/>
        <v/>
      </c>
      <c r="H15" s="297"/>
      <c r="P15" s="299">
        <v>43386</v>
      </c>
    </row>
    <row r="16" spans="1:18">
      <c r="A16" s="443" t="s">
        <v>142</v>
      </c>
      <c r="B16" s="330" t="s">
        <v>373</v>
      </c>
      <c r="C16" s="331">
        <v>280</v>
      </c>
      <c r="D16" s="332" t="s">
        <v>144</v>
      </c>
      <c r="F16" s="297"/>
      <c r="G16" s="298" t="str">
        <f t="shared" si="0"/>
        <v/>
      </c>
      <c r="H16" s="297"/>
    </row>
    <row r="17" spans="1:8">
      <c r="A17" s="443" t="s">
        <v>86</v>
      </c>
      <c r="B17" s="330" t="s">
        <v>374</v>
      </c>
      <c r="C17" s="331">
        <v>330</v>
      </c>
      <c r="D17" s="332" t="s">
        <v>146</v>
      </c>
      <c r="F17" s="297"/>
      <c r="G17" s="298" t="str">
        <f t="shared" si="0"/>
        <v/>
      </c>
      <c r="H17" s="297"/>
    </row>
    <row r="18" spans="1:8">
      <c r="A18" s="444" t="s">
        <v>145</v>
      </c>
      <c r="B18" s="334" t="s">
        <v>375</v>
      </c>
      <c r="C18" s="335">
        <v>180</v>
      </c>
      <c r="D18" s="336" t="s">
        <v>150</v>
      </c>
      <c r="F18" s="297"/>
      <c r="G18" s="298" t="str">
        <f t="shared" si="0"/>
        <v/>
      </c>
      <c r="H18" s="297"/>
    </row>
    <row r="19" spans="1:8">
      <c r="A19" s="444" t="s">
        <v>147</v>
      </c>
      <c r="B19" s="334" t="s">
        <v>376</v>
      </c>
      <c r="C19" s="335">
        <v>230</v>
      </c>
      <c r="D19" s="336" t="s">
        <v>152</v>
      </c>
      <c r="F19" s="297"/>
      <c r="G19" s="298" t="str">
        <f t="shared" si="0"/>
        <v/>
      </c>
      <c r="H19" s="297"/>
    </row>
    <row r="20" spans="1:8">
      <c r="A20" s="444" t="s">
        <v>148</v>
      </c>
      <c r="B20" s="334" t="s">
        <v>377</v>
      </c>
      <c r="C20" s="335">
        <v>280</v>
      </c>
      <c r="D20" s="336" t="s">
        <v>154</v>
      </c>
      <c r="F20" s="297"/>
      <c r="G20" s="298" t="str">
        <f t="shared" si="0"/>
        <v/>
      </c>
      <c r="H20" s="297"/>
    </row>
    <row r="21" spans="1:8">
      <c r="A21" s="445" t="s">
        <v>149</v>
      </c>
      <c r="B21" s="337" t="s">
        <v>378</v>
      </c>
      <c r="C21" s="338">
        <v>180</v>
      </c>
      <c r="D21" s="339" t="s">
        <v>136</v>
      </c>
      <c r="F21" s="297"/>
      <c r="G21" s="298" t="str">
        <f t="shared" si="0"/>
        <v/>
      </c>
      <c r="H21" s="297"/>
    </row>
    <row r="22" spans="1:8">
      <c r="A22" s="445" t="s">
        <v>151</v>
      </c>
      <c r="B22" s="337" t="s">
        <v>379</v>
      </c>
      <c r="C22" s="338">
        <v>230</v>
      </c>
      <c r="D22" s="339" t="s">
        <v>138</v>
      </c>
      <c r="F22" s="297"/>
      <c r="G22" s="298" t="str">
        <f t="shared" si="0"/>
        <v/>
      </c>
      <c r="H22" s="297"/>
    </row>
    <row r="23" spans="1:8">
      <c r="A23" s="445" t="s">
        <v>153</v>
      </c>
      <c r="B23" s="337" t="s">
        <v>380</v>
      </c>
      <c r="C23" s="338">
        <v>280</v>
      </c>
      <c r="D23" s="339" t="s">
        <v>140</v>
      </c>
      <c r="F23" s="297"/>
      <c r="G23" s="298" t="str">
        <f t="shared" si="0"/>
        <v/>
      </c>
      <c r="H23" s="297"/>
    </row>
    <row r="24" spans="1:8">
      <c r="A24" s="442" t="s">
        <v>155</v>
      </c>
      <c r="B24" s="327" t="s">
        <v>381</v>
      </c>
      <c r="C24" s="340">
        <v>210</v>
      </c>
      <c r="D24" s="329" t="s">
        <v>221</v>
      </c>
      <c r="F24" s="297"/>
      <c r="G24" s="298" t="str">
        <f t="shared" si="0"/>
        <v/>
      </c>
    </row>
    <row r="25" spans="1:8">
      <c r="A25" s="442" t="s">
        <v>156</v>
      </c>
      <c r="B25" s="341" t="s">
        <v>382</v>
      </c>
      <c r="C25" s="342">
        <v>260</v>
      </c>
      <c r="D25" s="343" t="s">
        <v>222</v>
      </c>
      <c r="E25" s="315"/>
      <c r="F25" s="316"/>
    </row>
    <row r="26" spans="1:8">
      <c r="A26" s="442" t="s">
        <v>159</v>
      </c>
      <c r="B26" s="341" t="s">
        <v>383</v>
      </c>
      <c r="C26" s="342">
        <v>310</v>
      </c>
      <c r="D26" s="343" t="s">
        <v>223</v>
      </c>
    </row>
    <row r="27" spans="1:8">
      <c r="A27" s="446" t="s">
        <v>231</v>
      </c>
      <c r="B27" s="447" t="s">
        <v>332</v>
      </c>
      <c r="C27" s="448">
        <v>250</v>
      </c>
      <c r="D27" s="449" t="s">
        <v>333</v>
      </c>
    </row>
    <row r="28" spans="1:8">
      <c r="A28" s="450" t="s">
        <v>161</v>
      </c>
      <c r="B28" s="451" t="s">
        <v>384</v>
      </c>
      <c r="C28" s="452">
        <v>210</v>
      </c>
      <c r="D28" s="453" t="s">
        <v>334</v>
      </c>
    </row>
    <row r="29" spans="1:8">
      <c r="A29" s="450" t="s">
        <v>162</v>
      </c>
      <c r="B29" s="451" t="s">
        <v>385</v>
      </c>
      <c r="C29" s="452">
        <v>260</v>
      </c>
      <c r="D29" s="453" t="s">
        <v>335</v>
      </c>
    </row>
    <row r="30" spans="1:8">
      <c r="A30" s="443" t="s">
        <v>163</v>
      </c>
      <c r="B30" s="330" t="s">
        <v>336</v>
      </c>
      <c r="C30" s="331">
        <v>100</v>
      </c>
      <c r="D30" s="332" t="s">
        <v>337</v>
      </c>
    </row>
    <row r="31" spans="1:8">
      <c r="A31" s="454" t="s">
        <v>164</v>
      </c>
      <c r="B31" s="347" t="s">
        <v>338</v>
      </c>
      <c r="C31" s="348">
        <v>150</v>
      </c>
      <c r="D31" s="349" t="s">
        <v>339</v>
      </c>
    </row>
    <row r="32" spans="1:8">
      <c r="A32" s="468" t="s">
        <v>165</v>
      </c>
      <c r="B32" s="469" t="s">
        <v>386</v>
      </c>
      <c r="C32" s="470">
        <v>180</v>
      </c>
      <c r="D32" s="471" t="s">
        <v>340</v>
      </c>
    </row>
    <row r="33" spans="1:8">
      <c r="A33" s="468" t="s">
        <v>166</v>
      </c>
      <c r="B33" s="469" t="s">
        <v>387</v>
      </c>
      <c r="C33" s="470">
        <v>230</v>
      </c>
      <c r="D33" s="471" t="s">
        <v>341</v>
      </c>
    </row>
    <row r="34" spans="1:8">
      <c r="A34" s="468" t="s">
        <v>167</v>
      </c>
      <c r="B34" s="469" t="s">
        <v>388</v>
      </c>
      <c r="C34" s="470">
        <v>280</v>
      </c>
      <c r="D34" s="471" t="s">
        <v>342</v>
      </c>
    </row>
    <row r="35" spans="1:8">
      <c r="A35" s="472" t="s">
        <v>168</v>
      </c>
      <c r="B35" s="473" t="s">
        <v>157</v>
      </c>
      <c r="C35" s="474">
        <v>150</v>
      </c>
      <c r="D35" s="475" t="s">
        <v>158</v>
      </c>
    </row>
    <row r="36" spans="1:8">
      <c r="A36" s="472" t="s">
        <v>169</v>
      </c>
      <c r="B36" s="473" t="s">
        <v>157</v>
      </c>
      <c r="C36" s="474">
        <v>100</v>
      </c>
      <c r="D36" s="475" t="s">
        <v>160</v>
      </c>
    </row>
    <row r="37" spans="1:8">
      <c r="A37" s="472" t="s">
        <v>170</v>
      </c>
      <c r="B37" s="473" t="s">
        <v>171</v>
      </c>
      <c r="C37" s="474">
        <v>10</v>
      </c>
      <c r="D37" s="475" t="s">
        <v>172</v>
      </c>
    </row>
    <row r="38" spans="1:8">
      <c r="A38" s="472" t="s">
        <v>173</v>
      </c>
      <c r="B38" s="473" t="s">
        <v>174</v>
      </c>
      <c r="C38" s="474">
        <v>40</v>
      </c>
      <c r="D38" s="475" t="s">
        <v>175</v>
      </c>
    </row>
    <row r="39" spans="1:8">
      <c r="A39" s="472" t="s">
        <v>176</v>
      </c>
      <c r="B39" s="473" t="s">
        <v>177</v>
      </c>
      <c r="C39" s="474">
        <v>80</v>
      </c>
      <c r="D39" s="475" t="s">
        <v>178</v>
      </c>
    </row>
    <row r="40" spans="1:8">
      <c r="A40" s="444" t="s">
        <v>179</v>
      </c>
      <c r="B40" s="344" t="s">
        <v>232</v>
      </c>
      <c r="C40" s="345"/>
      <c r="D40" s="346"/>
    </row>
    <row r="41" spans="1:8">
      <c r="A41" s="455" t="s">
        <v>180</v>
      </c>
      <c r="B41" s="333" t="s">
        <v>389</v>
      </c>
      <c r="C41" s="325">
        <v>0</v>
      </c>
      <c r="D41" s="326" t="s">
        <v>134</v>
      </c>
      <c r="F41" s="297"/>
      <c r="G41" s="298" t="str">
        <f>IF(ISERROR(C41/F41),"",C41/F41)</f>
        <v/>
      </c>
      <c r="H41" s="297"/>
    </row>
    <row r="42" spans="1:8">
      <c r="A42" s="476" t="s">
        <v>118</v>
      </c>
      <c r="B42" s="477" t="s">
        <v>390</v>
      </c>
      <c r="C42" s="478">
        <v>30</v>
      </c>
      <c r="D42" s="479"/>
    </row>
    <row r="43" spans="1:8">
      <c r="A43" s="476" t="s">
        <v>181</v>
      </c>
      <c r="B43" s="477" t="s">
        <v>391</v>
      </c>
      <c r="C43" s="478">
        <v>20</v>
      </c>
      <c r="D43" s="479"/>
    </row>
    <row r="44" spans="1:8">
      <c r="A44" s="456" t="s">
        <v>343</v>
      </c>
      <c r="B44" s="457" t="s">
        <v>344</v>
      </c>
      <c r="C44" s="458"/>
      <c r="D44" s="459"/>
    </row>
    <row r="45" spans="1:8">
      <c r="A45" s="480" t="s">
        <v>345</v>
      </c>
      <c r="B45" s="71" t="s">
        <v>346</v>
      </c>
      <c r="C45" s="439">
        <v>0</v>
      </c>
      <c r="D45" s="440" t="s">
        <v>347</v>
      </c>
    </row>
    <row r="46" spans="1:8">
      <c r="A46" s="454" t="s">
        <v>104</v>
      </c>
      <c r="B46" s="347" t="s">
        <v>392</v>
      </c>
      <c r="C46" s="348">
        <v>180</v>
      </c>
      <c r="D46" s="349" t="s">
        <v>340</v>
      </c>
    </row>
    <row r="47" spans="1:8">
      <c r="A47" s="454" t="s">
        <v>393</v>
      </c>
      <c r="B47" s="347" t="s">
        <v>394</v>
      </c>
      <c r="C47" s="348">
        <v>230</v>
      </c>
      <c r="D47" s="349" t="s">
        <v>341</v>
      </c>
    </row>
    <row r="48" spans="1:8">
      <c r="A48" s="454" t="s">
        <v>395</v>
      </c>
      <c r="B48" s="347" t="s">
        <v>396</v>
      </c>
      <c r="C48" s="348">
        <v>280</v>
      </c>
      <c r="D48" s="349" t="s">
        <v>342</v>
      </c>
    </row>
    <row r="49" spans="1:4">
      <c r="A49" s="481" t="s">
        <v>397</v>
      </c>
      <c r="B49" s="482" t="s">
        <v>398</v>
      </c>
      <c r="C49" s="448">
        <v>75</v>
      </c>
      <c r="D49" s="449" t="s">
        <v>399</v>
      </c>
    </row>
    <row r="50" spans="1:4">
      <c r="A50" s="481" t="s">
        <v>400</v>
      </c>
      <c r="B50" s="482" t="s">
        <v>401</v>
      </c>
      <c r="C50" s="448">
        <v>75</v>
      </c>
      <c r="D50" s="449" t="s">
        <v>402</v>
      </c>
    </row>
    <row r="51" spans="1:4">
      <c r="A51" s="481" t="s">
        <v>403</v>
      </c>
      <c r="B51" s="482" t="s">
        <v>404</v>
      </c>
      <c r="C51" s="448">
        <v>100</v>
      </c>
      <c r="D51" s="449" t="s">
        <v>405</v>
      </c>
    </row>
    <row r="52" spans="1:4">
      <c r="A52" s="481" t="s">
        <v>406</v>
      </c>
      <c r="B52" s="482" t="s">
        <v>407</v>
      </c>
      <c r="C52" s="448">
        <v>125</v>
      </c>
      <c r="D52" s="449" t="s">
        <v>408</v>
      </c>
    </row>
    <row r="53" spans="1:4">
      <c r="A53" s="481" t="s">
        <v>409</v>
      </c>
      <c r="B53" s="482" t="s">
        <v>410</v>
      </c>
      <c r="C53" s="448">
        <v>75</v>
      </c>
      <c r="D53" s="449" t="s">
        <v>402</v>
      </c>
    </row>
    <row r="54" spans="1:4">
      <c r="A54" s="481" t="s">
        <v>411</v>
      </c>
      <c r="B54" s="482" t="s">
        <v>412</v>
      </c>
      <c r="C54" s="448">
        <v>100</v>
      </c>
      <c r="D54" s="449" t="s">
        <v>405</v>
      </c>
    </row>
    <row r="55" spans="1:4">
      <c r="A55" s="481" t="s">
        <v>413</v>
      </c>
      <c r="B55" s="482" t="s">
        <v>414</v>
      </c>
      <c r="C55" s="448">
        <v>125</v>
      </c>
      <c r="D55" s="449" t="s">
        <v>408</v>
      </c>
    </row>
    <row r="56" spans="1:4">
      <c r="A56" s="481" t="s">
        <v>415</v>
      </c>
      <c r="B56" s="482" t="s">
        <v>416</v>
      </c>
      <c r="C56" s="448">
        <v>75</v>
      </c>
      <c r="D56" s="449" t="s">
        <v>402</v>
      </c>
    </row>
    <row r="57" spans="1:4">
      <c r="A57" s="481" t="s">
        <v>417</v>
      </c>
      <c r="B57" s="482" t="s">
        <v>418</v>
      </c>
      <c r="C57" s="448">
        <v>100</v>
      </c>
      <c r="D57" s="449" t="s">
        <v>405</v>
      </c>
    </row>
    <row r="58" spans="1:4">
      <c r="A58" s="481" t="s">
        <v>419</v>
      </c>
      <c r="B58" s="482" t="s">
        <v>420</v>
      </c>
      <c r="C58" s="448">
        <v>125</v>
      </c>
      <c r="D58" s="449" t="s">
        <v>408</v>
      </c>
    </row>
    <row r="59" spans="1:4">
      <c r="A59" s="481" t="s">
        <v>421</v>
      </c>
      <c r="B59" s="482" t="s">
        <v>422</v>
      </c>
      <c r="C59" s="448">
        <v>75</v>
      </c>
      <c r="D59" s="449" t="s">
        <v>423</v>
      </c>
    </row>
    <row r="60" spans="1:4">
      <c r="A60" s="481" t="s">
        <v>424</v>
      </c>
      <c r="B60" s="482" t="s">
        <v>422</v>
      </c>
      <c r="C60" s="448">
        <v>150</v>
      </c>
      <c r="D60" s="449" t="s">
        <v>425</v>
      </c>
    </row>
    <row r="61" spans="1:4">
      <c r="A61" s="481" t="s">
        <v>426</v>
      </c>
      <c r="B61" s="482" t="s">
        <v>427</v>
      </c>
      <c r="C61" s="448">
        <v>150</v>
      </c>
      <c r="D61" s="449" t="s">
        <v>428</v>
      </c>
    </row>
    <row r="62" spans="1:4">
      <c r="A62" s="446" t="s">
        <v>429</v>
      </c>
      <c r="B62" s="447" t="s">
        <v>430</v>
      </c>
      <c r="C62" s="448">
        <v>90</v>
      </c>
      <c r="D62" s="449" t="s">
        <v>428</v>
      </c>
    </row>
    <row r="63" spans="1:4">
      <c r="A63" s="446" t="s">
        <v>431</v>
      </c>
      <c r="B63" s="447" t="s">
        <v>432</v>
      </c>
      <c r="C63" s="448">
        <v>10</v>
      </c>
      <c r="D63" s="449"/>
    </row>
    <row r="64" spans="1:4">
      <c r="A64" s="446" t="s">
        <v>433</v>
      </c>
      <c r="B64" s="447" t="s">
        <v>434</v>
      </c>
      <c r="C64" s="448">
        <v>75</v>
      </c>
      <c r="D64" s="449" t="s">
        <v>435</v>
      </c>
    </row>
    <row r="65" spans="1:4">
      <c r="A65" s="446" t="s">
        <v>436</v>
      </c>
      <c r="B65" s="447" t="s">
        <v>437</v>
      </c>
      <c r="C65" s="448">
        <v>100</v>
      </c>
      <c r="D65" s="449" t="s">
        <v>438</v>
      </c>
    </row>
    <row r="66" spans="1:4">
      <c r="A66" s="446" t="s">
        <v>439</v>
      </c>
      <c r="B66" s="447" t="s">
        <v>440</v>
      </c>
      <c r="C66" s="448">
        <v>75</v>
      </c>
      <c r="D66" s="449" t="s">
        <v>435</v>
      </c>
    </row>
    <row r="67" spans="1:4">
      <c r="A67" s="446" t="s">
        <v>441</v>
      </c>
      <c r="B67" s="447" t="s">
        <v>442</v>
      </c>
      <c r="C67" s="448">
        <v>100</v>
      </c>
      <c r="D67" s="449" t="s">
        <v>438</v>
      </c>
    </row>
    <row r="68" spans="1:4">
      <c r="A68" s="446" t="s">
        <v>443</v>
      </c>
      <c r="B68" s="447" t="s">
        <v>444</v>
      </c>
      <c r="C68" s="448">
        <v>75</v>
      </c>
      <c r="D68" s="449" t="s">
        <v>435</v>
      </c>
    </row>
    <row r="69" spans="1:4">
      <c r="A69" s="446" t="s">
        <v>445</v>
      </c>
      <c r="B69" s="447" t="s">
        <v>446</v>
      </c>
      <c r="C69" s="448">
        <v>100</v>
      </c>
      <c r="D69" s="449" t="s">
        <v>438</v>
      </c>
    </row>
    <row r="70" spans="1:4">
      <c r="A70" s="446" t="s">
        <v>447</v>
      </c>
      <c r="B70" s="447" t="s">
        <v>448</v>
      </c>
      <c r="C70" s="448">
        <v>75</v>
      </c>
      <c r="D70" s="449" t="s">
        <v>449</v>
      </c>
    </row>
    <row r="71" spans="1:4">
      <c r="A71" s="446" t="s">
        <v>450</v>
      </c>
      <c r="B71" s="447" t="s">
        <v>451</v>
      </c>
      <c r="C71" s="448">
        <v>75</v>
      </c>
      <c r="D71" s="449" t="s">
        <v>449</v>
      </c>
    </row>
    <row r="72" spans="1:4">
      <c r="A72" s="446" t="s">
        <v>452</v>
      </c>
      <c r="B72" s="447" t="s">
        <v>453</v>
      </c>
      <c r="C72" s="448">
        <v>75</v>
      </c>
      <c r="D72" s="449" t="s">
        <v>435</v>
      </c>
    </row>
    <row r="73" spans="1:4">
      <c r="A73" s="446" t="s">
        <v>454</v>
      </c>
      <c r="B73" s="447" t="s">
        <v>455</v>
      </c>
      <c r="C73" s="448">
        <v>100</v>
      </c>
      <c r="D73" s="449" t="s">
        <v>438</v>
      </c>
    </row>
    <row r="74" spans="1:4">
      <c r="A74" s="446" t="s">
        <v>456</v>
      </c>
      <c r="B74" s="447" t="s">
        <v>457</v>
      </c>
      <c r="C74" s="448">
        <v>75</v>
      </c>
      <c r="D74" s="449" t="s">
        <v>435</v>
      </c>
    </row>
    <row r="75" spans="1:4">
      <c r="A75" s="446" t="s">
        <v>458</v>
      </c>
      <c r="B75" s="447" t="s">
        <v>459</v>
      </c>
      <c r="C75" s="448">
        <v>100</v>
      </c>
      <c r="D75" s="449" t="s">
        <v>438</v>
      </c>
    </row>
    <row r="76" spans="1:4">
      <c r="A76" s="480"/>
    </row>
    <row r="77" spans="1:4">
      <c r="A77" s="480"/>
    </row>
  </sheetData>
  <mergeCells count="1">
    <mergeCell ref="F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GROSSESSE</vt:lpstr>
      <vt:lpstr>DOSSIER</vt:lpstr>
      <vt:lpstr>CONTRAT</vt:lpstr>
      <vt:lpstr>CGV</vt:lpstr>
      <vt:lpstr>ACCOMPTE</vt:lpstr>
      <vt:lpstr>FACTURE</vt:lpstr>
      <vt:lpstr>AUTORISATION DE PUBLICATION</vt:lpstr>
      <vt:lpstr>RAPPEL</vt:lpstr>
      <vt:lpstr>BASE PRODUITS</vt:lpstr>
      <vt:lpstr>DOSSIER!PA</vt:lpstr>
      <vt:lpstr>PA</vt:lpstr>
      <vt:lpstr>ACCOMPTE!Zone_d_impression</vt:lpstr>
      <vt:lpstr>'AUTORISATION DE PUBLICATION'!Zone_d_impression</vt:lpstr>
      <vt:lpstr>CGV!Zone_d_impression</vt:lpstr>
      <vt:lpstr>CONTRAT!Zone_d_impression</vt:lpstr>
      <vt:lpstr>DOSSIER!Zone_d_impression</vt:lpstr>
      <vt:lpstr>FACTURE!Zone_d_impression</vt:lpstr>
      <vt:lpstr>GROSSESSE!Zone_d_impression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2025-01-15T19:15:31Z</cp:lastPrinted>
  <dcterms:created xsi:type="dcterms:W3CDTF">2020-04-16T07:45:16Z</dcterms:created>
  <dcterms:modified xsi:type="dcterms:W3CDTF">2025-08-16T14:25:11Z</dcterms:modified>
</cp:coreProperties>
</file>