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48" yWindow="-12" windowWidth="13308" windowHeight="10080" tabRatio="421"/>
  </bookViews>
  <sheets>
    <sheet name="MINI NOEL" sheetId="1" r:id="rId1"/>
    <sheet name="DOSSIER" sheetId="9" state="hidden" r:id="rId2"/>
    <sheet name="CONTRAT" sheetId="3" state="hidden" r:id="rId3"/>
    <sheet name="CGV" sheetId="14" state="hidden" r:id="rId4"/>
    <sheet name="ACCOMPTE" sheetId="4" state="hidden" r:id="rId5"/>
    <sheet name="AUTORISATION DE PUBLICATION" sheetId="13" state="hidden" r:id="rId6"/>
    <sheet name="FACTURE" sheetId="5" state="hidden" r:id="rId7"/>
    <sheet name="RAPPEL" sheetId="10" state="hidden" r:id="rId8"/>
    <sheet name="BASE PRODUITS" sheetId="6" state="hidden" r:id="rId9"/>
  </sheets>
  <externalReferences>
    <externalReference r:id="rId10"/>
    <externalReference r:id="rId11"/>
  </externalReferences>
  <definedNames>
    <definedName name="PA" localSheetId="1">DOSSIER!$A$2:$I$54</definedName>
    <definedName name="PA" localSheetId="7">#REF!</definedName>
    <definedName name="PA">'MINI NOEL'!$A$2:$I$63</definedName>
    <definedName name="TotalDépensesMensuelles" localSheetId="4">SUM(#REF!)</definedName>
    <definedName name="TotalDépensesMensuelles" localSheetId="5">SUM(#REF!)</definedName>
    <definedName name="TotalDépensesMensuelles" localSheetId="8">SUM(#REF!)</definedName>
    <definedName name="TotalDépensesMensuelles" localSheetId="2">SUM(#REF!)</definedName>
    <definedName name="TotalDépensesMensuelles" localSheetId="1">SUM(#REF!)</definedName>
    <definedName name="TotalDépensesMensuelles" localSheetId="6">SUM(#REF!)</definedName>
    <definedName name="TotalDépensesMensuelles">SUM(#REF!)</definedName>
    <definedName name="TotalRevenusMensuels" localSheetId="4">SUM(#REF!)</definedName>
    <definedName name="TotalRevenusMensuels" localSheetId="5">SUM(#REF!)</definedName>
    <definedName name="TotalRevenusMensuels" localSheetId="8">SUM(#REF!)</definedName>
    <definedName name="TotalRevenusMensuels" localSheetId="2">SUM(#REF!)</definedName>
    <definedName name="TotalRevenusMensuels" localSheetId="1">SUM(#REF!)</definedName>
    <definedName name="TotalRevenusMensuels" localSheetId="6">SUM(#REF!)</definedName>
    <definedName name="TotalRevenusMensuels">SUM(#REF!)</definedName>
    <definedName name="Z_7CC668C6_3844_4CC0_92CD_1DDF109DC849_.wvu.PrintArea" localSheetId="1" hidden="1">DOSSIER!$A$1:$I$52</definedName>
    <definedName name="Z_7CC668C6_3844_4CC0_92CD_1DDF109DC849_.wvu.PrintArea" localSheetId="0" hidden="1">'MINI NOEL'!$A$1:$I$61</definedName>
    <definedName name="_xlnm.Print_Area" localSheetId="4">ACCOMPTE!$A$1:$I$65</definedName>
    <definedName name="_xlnm.Print_Area" localSheetId="5">'AUTORISATION DE PUBLICATION'!$A$1:$I$58</definedName>
    <definedName name="_xlnm.Print_Area" localSheetId="3">CGV!$A$1:$C$117</definedName>
    <definedName name="_xlnm.Print_Area" localSheetId="2">CONTRAT!$A$2:$I$52</definedName>
    <definedName name="_xlnm.Print_Area" localSheetId="1">DOSSIER!$A$1:$K$61</definedName>
    <definedName name="_xlnm.Print_Area" localSheetId="6">FACTURE!$A$1:$I$66</definedName>
    <definedName name="_xlnm.Print_Area" localSheetId="0">'MINI NOEL'!$A$1:$I$63</definedName>
  </definedNames>
  <calcPr calcId="125725"/>
  <customWorkbookViews>
    <customWorkbookView name="PAGE" guid="{7CC668C6-3844-4CC0-92CD-1DDF109DC849}" maximized="1" xWindow="1" yWindow="1" windowWidth="1600" windowHeight="670" tabRatio="136" activeSheetId="1"/>
  </customWorkbookViews>
</workbook>
</file>

<file path=xl/calcChain.xml><?xml version="1.0" encoding="utf-8"?>
<calcChain xmlns="http://schemas.openxmlformats.org/spreadsheetml/2006/main">
  <c r="G41" i="6"/>
  <c r="G24"/>
  <c r="G23"/>
  <c r="G22"/>
  <c r="G21"/>
  <c r="G20"/>
  <c r="G19"/>
  <c r="G18"/>
  <c r="G17"/>
  <c r="G16"/>
  <c r="G15"/>
  <c r="G14"/>
  <c r="G13"/>
  <c r="Q12"/>
  <c r="P12"/>
  <c r="G12"/>
  <c r="G11"/>
  <c r="G10"/>
  <c r="G9"/>
  <c r="G8"/>
  <c r="G14" i="5"/>
  <c r="G13"/>
  <c r="H20" i="3"/>
  <c r="D22" i="4"/>
  <c r="D23"/>
  <c r="D24" i="5"/>
  <c r="D26"/>
  <c r="D23"/>
  <c r="B34" i="3"/>
  <c r="I31" i="9"/>
  <c r="I29"/>
  <c r="I27"/>
  <c r="E31"/>
  <c r="E29"/>
  <c r="E27"/>
  <c r="B48" i="3" l="1"/>
  <c r="C45"/>
  <c r="G43"/>
  <c r="C43"/>
  <c r="C41"/>
  <c r="G41"/>
  <c r="E48" s="1"/>
  <c r="G45"/>
  <c r="I24" i="9"/>
  <c r="H24"/>
  <c r="E24"/>
  <c r="I22"/>
  <c r="H22"/>
  <c r="E22"/>
  <c r="D30" i="5"/>
  <c r="D29"/>
  <c r="D29" i="4"/>
  <c r="D28"/>
  <c r="F33" i="9"/>
  <c r="D15"/>
  <c r="C22" i="3"/>
  <c r="G20"/>
  <c r="G15" i="9"/>
  <c r="F15"/>
  <c r="D24" i="4"/>
  <c r="H16" i="5"/>
  <c r="D6"/>
  <c r="G6"/>
  <c r="D40" s="1"/>
  <c r="D5" i="4"/>
  <c r="H15"/>
  <c r="H36" i="9"/>
  <c r="E36"/>
  <c r="G18"/>
  <c r="D18"/>
  <c r="I15"/>
  <c r="H13"/>
  <c r="F13"/>
  <c r="D13"/>
  <c r="D11"/>
  <c r="D27" i="4"/>
  <c r="D26"/>
  <c r="D28" i="5"/>
  <c r="D27"/>
  <c r="G14" i="4"/>
  <c r="G13"/>
  <c r="G12"/>
  <c r="G11"/>
  <c r="F10"/>
  <c r="D41"/>
  <c r="F8"/>
  <c r="D42" i="5"/>
  <c r="G15"/>
  <c r="G12"/>
  <c r="F11"/>
  <c r="F9"/>
  <c r="K52"/>
  <c r="H52"/>
  <c r="L52" s="1"/>
  <c r="L51"/>
  <c r="K51"/>
  <c r="L50"/>
  <c r="K50"/>
  <c r="L49"/>
  <c r="K49"/>
  <c r="K48"/>
  <c r="L47"/>
  <c r="K47"/>
  <c r="K46"/>
  <c r="H46"/>
  <c r="L48" s="1"/>
  <c r="K45"/>
  <c r="L44"/>
  <c r="K44"/>
  <c r="H44"/>
  <c r="L46"/>
  <c r="L43"/>
  <c r="K43"/>
  <c r="H43"/>
  <c r="L45" s="1"/>
  <c r="L42"/>
  <c r="K42"/>
  <c r="L41"/>
  <c r="K41"/>
  <c r="L40"/>
  <c r="K40"/>
  <c r="K39"/>
  <c r="H39"/>
  <c r="L39" s="1"/>
  <c r="K38"/>
  <c r="H38"/>
  <c r="L38"/>
  <c r="K37"/>
  <c r="H37"/>
  <c r="H40" s="1"/>
  <c r="H42" s="1"/>
  <c r="L36"/>
  <c r="K36"/>
  <c r="H36"/>
  <c r="K35"/>
  <c r="H35"/>
  <c r="L35" s="1"/>
  <c r="L34"/>
  <c r="K34"/>
  <c r="L33"/>
  <c r="K33"/>
  <c r="L32"/>
  <c r="K32"/>
  <c r="L31"/>
  <c r="K31"/>
  <c r="L30"/>
  <c r="K30"/>
  <c r="L29"/>
  <c r="K29"/>
  <c r="L28"/>
  <c r="K28"/>
  <c r="L27"/>
  <c r="K27"/>
  <c r="L26"/>
  <c r="K26"/>
  <c r="L25"/>
  <c r="K25"/>
  <c r="L24"/>
  <c r="K24"/>
  <c r="L23"/>
  <c r="K23"/>
  <c r="L22"/>
  <c r="K22"/>
  <c r="Q14"/>
  <c r="P14"/>
  <c r="K51" i="4"/>
  <c r="H51"/>
  <c r="L51"/>
  <c r="L50"/>
  <c r="K50"/>
  <c r="L49"/>
  <c r="K49"/>
  <c r="L48"/>
  <c r="K48"/>
  <c r="K47"/>
  <c r="K46"/>
  <c r="K45"/>
  <c r="H45"/>
  <c r="L47" s="1"/>
  <c r="K44"/>
  <c r="H44"/>
  <c r="L46" s="1"/>
  <c r="L43"/>
  <c r="K43"/>
  <c r="H43"/>
  <c r="L45"/>
  <c r="L42"/>
  <c r="K42"/>
  <c r="H42"/>
  <c r="L44" s="1"/>
  <c r="L41"/>
  <c r="K41"/>
  <c r="L40"/>
  <c r="K40"/>
  <c r="L39"/>
  <c r="K39"/>
  <c r="D39"/>
  <c r="K38"/>
  <c r="H38"/>
  <c r="L38"/>
  <c r="K37"/>
  <c r="H37"/>
  <c r="L37" s="1"/>
  <c r="L36"/>
  <c r="K36"/>
  <c r="H36"/>
  <c r="K35"/>
  <c r="H35"/>
  <c r="L35" s="1"/>
  <c r="K34"/>
  <c r="H34"/>
  <c r="L34" s="1"/>
  <c r="L33"/>
  <c r="K33"/>
  <c r="H33"/>
  <c r="K32"/>
  <c r="H32"/>
  <c r="L32" s="1"/>
  <c r="K31"/>
  <c r="H31"/>
  <c r="L31" s="1"/>
  <c r="L30"/>
  <c r="K30"/>
  <c r="L29"/>
  <c r="K29"/>
  <c r="L28"/>
  <c r="K28"/>
  <c r="L27"/>
  <c r="K27"/>
  <c r="L26"/>
  <c r="K26"/>
  <c r="L25"/>
  <c r="K25"/>
  <c r="L24"/>
  <c r="K24"/>
  <c r="L23"/>
  <c r="K23"/>
  <c r="K22"/>
  <c r="L22"/>
  <c r="L21"/>
  <c r="K21"/>
  <c r="Q13"/>
  <c r="P13"/>
  <c r="D11" i="3"/>
  <c r="E9"/>
  <c r="E22"/>
  <c r="F13"/>
  <c r="D13"/>
  <c r="D20"/>
  <c r="G18"/>
  <c r="I18" s="1"/>
  <c r="D18"/>
  <c r="H39" i="4"/>
  <c r="H41"/>
  <c r="L53" i="5" l="1"/>
  <c r="L52" i="4"/>
  <c r="L37" i="5"/>
</calcChain>
</file>

<file path=xl/sharedStrings.xml><?xml version="1.0" encoding="utf-8"?>
<sst xmlns="http://schemas.openxmlformats.org/spreadsheetml/2006/main" count="653" uniqueCount="447">
  <si>
    <t>Adresse:</t>
  </si>
  <si>
    <t>Type de séance:</t>
  </si>
  <si>
    <t>Mail:</t>
  </si>
  <si>
    <t>N° de téléphone</t>
  </si>
  <si>
    <t xml:space="preserve">Ville: </t>
  </si>
  <si>
    <t>Code postal:</t>
  </si>
  <si>
    <t>Nb de photos / formule/ tarifs</t>
  </si>
  <si>
    <t>Date convenue de la séance:</t>
  </si>
  <si>
    <t>(sans être mentionné)</t>
  </si>
  <si>
    <t>Autorisation de publication site et réseaux sociaux:</t>
  </si>
  <si>
    <t>OUI /NON</t>
  </si>
  <si>
    <t xml:space="preserve">Souhaitez-vous ? : </t>
  </si>
  <si>
    <t>O/N</t>
  </si>
  <si>
    <t>Comment m'avez-vous connu?</t>
  </si>
  <si>
    <t>Merci d'avoir le pris le temps de compléter le questionnaire.</t>
  </si>
  <si>
    <t>OUI / NON</t>
  </si>
  <si>
    <t>GROSSESSE</t>
  </si>
  <si>
    <t>Une chose que je dois savoir sur vous ou bébé? (santé? Allergie?...)</t>
  </si>
  <si>
    <t>Heure:</t>
  </si>
  <si>
    <t>AGE</t>
  </si>
  <si>
    <t>si connaissance NOM</t>
  </si>
  <si>
    <t>FB/INSTAGRAM/SITE/CONNAISSANCE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</si>
  <si>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</si>
  <si>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</si>
  <si>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</si>
  <si>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</si>
  <si>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</si>
  <si>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</si>
  <si>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</si>
  <si>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</si>
  <si>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</si>
  <si>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</si>
  <si>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r>
      <rPr>
        <b/>
        <sz val="10"/>
        <color indexed="8"/>
        <rFont val="Calibri"/>
        <family val="2"/>
      </rPr>
      <t>2.</t>
    </r>
    <r>
      <rPr>
        <sz val="10"/>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</si>
  <si>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10"/>
        <color indexed="8"/>
        <rFont val="Calibri"/>
        <family val="2"/>
      </rPr>
      <t>3.</t>
    </r>
    <r>
      <rPr>
        <sz val="10"/>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</si>
  <si>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10"/>
        <color indexed="8"/>
        <rFont val="Calibri"/>
        <family val="2"/>
      </rPr>
      <t>4.</t>
    </r>
    <r>
      <rPr>
        <sz val="10"/>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</si>
  <si>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t>DROITS D'UTILISATION</t>
  </si>
  <si>
    <t>Si vous autorisez le photographe à publier les photos sur le site internet et les réseaux sociaux:</t>
  </si>
  <si>
    <t>PERSONNES PHOTOGRAPHIEES</t>
  </si>
  <si>
    <t>Personne 1:</t>
  </si>
  <si>
    <t>Personne 2:</t>
  </si>
  <si>
    <t>Noms et prénoms des clients</t>
  </si>
  <si>
    <t>Nom et prénom du photographe</t>
  </si>
  <si>
    <t>Signatures des clients</t>
  </si>
  <si>
    <t>Signature du photographe</t>
  </si>
  <si>
    <t>Ville;</t>
  </si>
  <si>
    <t>TARIF:</t>
  </si>
  <si>
    <t>ACOMPTE</t>
  </si>
  <si>
    <t xml:space="preserve">     Acompte </t>
  </si>
  <si>
    <t xml:space="preserve"> C E L I N E   M A H I E U   P H O T O G R A P H I E </t>
  </si>
  <si>
    <t>Acompte:</t>
  </si>
  <si>
    <t>Date :</t>
  </si>
  <si>
    <t>C21</t>
  </si>
  <si>
    <t>C17</t>
  </si>
  <si>
    <t/>
  </si>
  <si>
    <t>CELINE MAHIEU</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</si>
  <si>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</si>
  <si>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</si>
  <si>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</si>
  <si>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</si>
  <si>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</si>
  <si>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</si>
  <si>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</si>
  <si>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</si>
  <si>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</si>
  <si>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</si>
  <si>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</si>
  <si>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</si>
  <si>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</si>
  <si>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</si>
  <si>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http://celinemahieu.wixsite.com/photographie</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</si>
  <si>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</si>
  <si>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</si>
  <si>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</si>
  <si>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</si>
  <si>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</si>
  <si>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</si>
  <si>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</si>
  <si>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</si>
  <si>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</si>
  <si>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</si>
  <si>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</si>
  <si>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</si>
  <si>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</si>
  <si>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</si>
  <si>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</si>
  <si>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</si>
  <si>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</si>
  <si>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</si>
  <si>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</si>
  <si>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</si>
  <si>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</si>
  <si>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</si>
  <si>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</si>
  <si>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r>
      <t xml:space="preserve">     Mundolsheim          celinemahieu@yahoo.fr         06-88-79-47-89        http://celinemahieu.wixsite.com/phothographie   / </t>
    </r>
    <r>
      <rPr>
        <sz val="10"/>
        <color indexed="8"/>
        <rFont val="GeosansLight"/>
      </rPr>
      <t>Siret: 838 567 402 00014</t>
    </r>
  </si>
  <si>
    <t xml:space="preserve">      Facture</t>
  </si>
  <si>
    <t>Facture:</t>
  </si>
  <si>
    <t>P35</t>
  </si>
  <si>
    <t>RESTE</t>
  </si>
  <si>
    <r>
      <t xml:space="preserve">     Mundolsheim        </t>
    </r>
    <r>
      <rPr>
        <sz val="11"/>
        <color indexed="8"/>
        <rFont val="GeosansLight"/>
      </rPr>
      <t xml:space="preserve">  celinemahieu@yahoo.fr         06-88-79-47-89        http://celinemahieu.wixsite.com/phothographie / </t>
    </r>
    <r>
      <rPr>
        <sz val="10"/>
        <color indexed="8"/>
        <rFont val="GeosansLight"/>
      </rPr>
      <t>Siret: 838 567 402 00014</t>
    </r>
  </si>
  <si>
    <t>Code Postal:</t>
  </si>
  <si>
    <t>Ville:</t>
  </si>
  <si>
    <t>Base produits</t>
  </si>
  <si>
    <t>Produits et services</t>
  </si>
  <si>
    <t>Etude de la marge :</t>
  </si>
  <si>
    <t>Référence produit</t>
  </si>
  <si>
    <t>Prix de vente € HT</t>
  </si>
  <si>
    <t>Remarques</t>
  </si>
  <si>
    <t>Coût d'achat du produit</t>
  </si>
  <si>
    <t>Coeff. marge</t>
  </si>
  <si>
    <t>P1</t>
  </si>
  <si>
    <t>20 PHOTOS / 1H-1H30</t>
  </si>
  <si>
    <t>P3</t>
  </si>
  <si>
    <t>P4</t>
  </si>
  <si>
    <t>5 photos offertes</t>
  </si>
  <si>
    <t>P5</t>
  </si>
  <si>
    <t>10 PHOTOS / 30 MIN</t>
  </si>
  <si>
    <t>P6</t>
  </si>
  <si>
    <t>20 PHOTOS / 1H</t>
  </si>
  <si>
    <t>P7</t>
  </si>
  <si>
    <t>30 PHOTOS / 1H</t>
  </si>
  <si>
    <t>P8</t>
  </si>
  <si>
    <t>P9</t>
  </si>
  <si>
    <t>10 PHOTOS / 2 H</t>
  </si>
  <si>
    <t>20 PHOTOS / 2-3H</t>
  </si>
  <si>
    <t>P11</t>
  </si>
  <si>
    <t>30 PHOTOS / 3-4H</t>
  </si>
  <si>
    <t>P12</t>
  </si>
  <si>
    <t>P13</t>
  </si>
  <si>
    <t>P14</t>
  </si>
  <si>
    <t>10 PHOTOS / 1 H</t>
  </si>
  <si>
    <t>P15</t>
  </si>
  <si>
    <t>20 PHTOS/ 1H30</t>
  </si>
  <si>
    <t>P16</t>
  </si>
  <si>
    <t>30 PHOTOS: 2H</t>
  </si>
  <si>
    <t>P17</t>
  </si>
  <si>
    <t>P18</t>
  </si>
  <si>
    <t>PRIX SPECIAL : INTEGRALITE DES PHOTOS</t>
  </si>
  <si>
    <t>RESTE PHOTO GRANDE FORMULE</t>
  </si>
  <si>
    <t>P19</t>
  </si>
  <si>
    <t>RESTE PHOTO PETITE FORMULE</t>
  </si>
  <si>
    <t>P21</t>
  </si>
  <si>
    <t>P22</t>
  </si>
  <si>
    <t>P23</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</si>
  <si>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</si>
  <si>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</si>
  <si>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</si>
  <si>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</si>
  <si>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</si>
  <si>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</si>
  <si>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</si>
  <si>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</si>
  <si>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</si>
  <si>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</si>
  <si>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</si>
  <si>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</si>
  <si>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</si>
  <si>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</si>
  <si>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</si>
  <si>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</si>
  <si>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</si>
  <si>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2 PHOTOS OFFERTES</t>
  </si>
  <si>
    <t>P36</t>
  </si>
  <si>
    <t>P37</t>
  </si>
  <si>
    <t>P38</t>
  </si>
  <si>
    <t>P40</t>
  </si>
  <si>
    <t>Nom de la réservation:</t>
  </si>
  <si>
    <t>TYPE DE SEANCE RESERVEE</t>
  </si>
  <si>
    <t>Date:</t>
  </si>
  <si>
    <t>FORMULE</t>
  </si>
  <si>
    <t>NB:</t>
  </si>
  <si>
    <t>AUTORISATION PUBLI:</t>
  </si>
  <si>
    <t>MOYEN PAIEMENT ACOMPTE</t>
  </si>
  <si>
    <t>MOYEN RESTE JOUR J</t>
  </si>
  <si>
    <t>MAMAN</t>
  </si>
  <si>
    <t>PERSONNES A PHOTOGRAPHIER</t>
  </si>
  <si>
    <t>AVANT SEANCE</t>
  </si>
  <si>
    <t>APRES SEANCE</t>
  </si>
  <si>
    <t>QUESTIONNAIRE</t>
  </si>
  <si>
    <t xml:space="preserve">RESERVATION </t>
  </si>
  <si>
    <t>PHOTO</t>
  </si>
  <si>
    <t>FACTURE</t>
  </si>
  <si>
    <t>PDF</t>
  </si>
  <si>
    <t>ENVOI</t>
  </si>
  <si>
    <t>RECEPTION</t>
  </si>
  <si>
    <t>JOUR J</t>
  </si>
  <si>
    <t>SHOOTING</t>
  </si>
  <si>
    <t>CONTRAT + CGV</t>
  </si>
  <si>
    <t>AUTO</t>
  </si>
  <si>
    <t>PAIEMENT</t>
  </si>
  <si>
    <t>SAUV</t>
  </si>
  <si>
    <t>TRI</t>
  </si>
  <si>
    <t>POST TRAIT</t>
  </si>
  <si>
    <t>MISE EN LIGNE GALERIE</t>
  </si>
  <si>
    <t>MERCI</t>
  </si>
  <si>
    <t>PUBLI</t>
  </si>
  <si>
    <t>RECAP</t>
  </si>
  <si>
    <t>ENVOI LIEN</t>
  </si>
  <si>
    <t>OUV TELEHARGEMENT</t>
  </si>
  <si>
    <t>PHOTOS SUP</t>
  </si>
  <si>
    <t>AVIS</t>
  </si>
  <si>
    <t>ENVOI DOCS</t>
  </si>
  <si>
    <t>FERM GAL</t>
  </si>
  <si>
    <t>DOCS A FAIRE</t>
  </si>
  <si>
    <t>CLASSER LES BESTE</t>
  </si>
  <si>
    <t>N° CLIENT</t>
  </si>
  <si>
    <t>N° FACT</t>
  </si>
  <si>
    <t>Notes:</t>
  </si>
  <si>
    <t>NOM + PRENOM</t>
  </si>
  <si>
    <r>
      <t xml:space="preserve">Merci de remplir ce questionnaire, les réponses me permettront de préparer au mieux la séance pour la rendre inoubliable. Merci de de pas enregistrer ce document en pdf mais </t>
    </r>
    <r>
      <rPr>
        <b/>
        <i/>
        <u/>
        <sz val="9"/>
        <color indexed="8"/>
        <rFont val="Calibri"/>
        <family val="2"/>
      </rPr>
      <t>le laisser au même format.</t>
    </r>
  </si>
  <si>
    <t>SUPPLEMENT BAIN DE LAIT</t>
  </si>
  <si>
    <t>5 PHOTOS solo</t>
  </si>
  <si>
    <t>SUPPLEMENT BAIN E LAIT</t>
  </si>
  <si>
    <t>10 PHOTOS duo</t>
  </si>
  <si>
    <t>10 PHOTOS SOLO</t>
  </si>
  <si>
    <t>20 PHOTOS SOLO</t>
  </si>
  <si>
    <t>10 PHOTOS / 1H</t>
  </si>
  <si>
    <t>P41</t>
  </si>
  <si>
    <t>20 PHOTOS /1H</t>
  </si>
  <si>
    <t>P42</t>
  </si>
  <si>
    <t>30 PHOTOS /1H30</t>
  </si>
  <si>
    <t>Nom de famille et prénom du parent qui réserve</t>
  </si>
  <si>
    <t>PHOTOS AVEC LA MAMAN</t>
  </si>
  <si>
    <t>LUNETTES</t>
  </si>
  <si>
    <t>P20</t>
  </si>
  <si>
    <t>P43</t>
  </si>
  <si>
    <t>P44</t>
  </si>
  <si>
    <t>P45</t>
  </si>
  <si>
    <t>P46</t>
  </si>
  <si>
    <t>P47</t>
  </si>
  <si>
    <t>6 PHOTOS / 20 MIN</t>
  </si>
  <si>
    <t>P48</t>
  </si>
  <si>
    <t>P49</t>
  </si>
  <si>
    <t>P50</t>
  </si>
  <si>
    <t>1 photos offertes si OUI</t>
  </si>
  <si>
    <t>NOM &amp; PRENOM et AGE  de l'ENFANT</t>
  </si>
  <si>
    <t>PHOTOS AVEC LE PAPA</t>
  </si>
  <si>
    <t>PAPA</t>
  </si>
  <si>
    <t>ENFANT 1</t>
  </si>
  <si>
    <t>ENFANT 2</t>
  </si>
  <si>
    <t>ENFANT 3</t>
  </si>
  <si>
    <t>Personne 3:</t>
  </si>
  <si>
    <t xml:space="preserve">Personne 5: </t>
  </si>
  <si>
    <t>Personne 4:</t>
  </si>
  <si>
    <t>Personne 6:</t>
  </si>
  <si>
    <t xml:space="preserve">AUTORISATION DE PUBLICATION: </t>
  </si>
  <si>
    <r>
      <t xml:space="preserve">1 photos vous est offerte. </t>
    </r>
    <r>
      <rPr>
        <sz val="10"/>
        <color indexed="8"/>
        <rFont val="Calibri"/>
        <family val="2"/>
      </rPr>
      <t>Les conditions de l'autorisation sont jointes au CGV.</t>
    </r>
  </si>
  <si>
    <t>Une chose que je dois savoir sur vous ou les enfants ? (santé?lunettes? Si ne tiennent pas assis,...)</t>
  </si>
  <si>
    <t>MONTAGE NOEL</t>
  </si>
  <si>
    <t>ACOMPTE 30€</t>
  </si>
  <si>
    <t>VIREMENT/PAYPAL/CHEQUE</t>
  </si>
  <si>
    <t>L'acompte est à régler 10 jours minimum avant la séance et le restant est du le jour de la séance.</t>
  </si>
  <si>
    <t>MAHIEU CELINE</t>
  </si>
  <si>
    <r>
      <rPr>
        <b/>
        <sz val="10"/>
        <color indexed="8"/>
        <rFont val="Calibri"/>
        <family val="2"/>
      </rPr>
      <t>5.</t>
    </r>
    <r>
      <rPr>
        <sz val="10"/>
        <color indexed="8"/>
        <rFont val="Calibri"/>
        <family val="2"/>
      </rPr>
      <t xml:space="preserve"> Dans le cas d'un empêchement important ou de maladie, le photographe s'engage à prévenir le client au moins la veille de la séance et s'engage à replanifier au plus vite une nouvelle séance. Il en va de même pour le client, qui, si il ne prévient pas, pourra se voir refuser la planification d'une nouvelle séance et le remboursement de son acompte s'il y a eu. Tout retard sur la séance sera perdu. </t>
    </r>
    <r>
      <rPr>
        <b/>
        <sz val="10"/>
        <color indexed="8"/>
        <rFont val="Calibri"/>
        <family val="2"/>
      </rPr>
      <t>Toute signature de ce contrat vaut pour acceptation des Conditions Générales de Vente.</t>
    </r>
  </si>
  <si>
    <t>P51</t>
  </si>
  <si>
    <t>SUPPORT</t>
  </si>
  <si>
    <t>P53</t>
  </si>
  <si>
    <t>P54</t>
  </si>
  <si>
    <t>P55</t>
  </si>
  <si>
    <t>P56</t>
  </si>
  <si>
    <t>P57</t>
  </si>
  <si>
    <t>P58</t>
  </si>
  <si>
    <t>10 PHOTOS/ 1H</t>
  </si>
  <si>
    <t>P59</t>
  </si>
  <si>
    <t>20 PHOTOS/1H</t>
  </si>
  <si>
    <t>P60</t>
  </si>
  <si>
    <t>MINI NOEL COLLECTION PLAISIR</t>
  </si>
  <si>
    <t>30 MIN / 6 PHOTOS SUR LES DEUX DECORS</t>
  </si>
  <si>
    <t>P61</t>
  </si>
  <si>
    <t>MINI NOEL COLLECTION MAXI PLAISIR</t>
  </si>
  <si>
    <t>30/MIN 10 PHOTOS SUR LES DEUX DECORS</t>
  </si>
  <si>
    <t>P62</t>
  </si>
  <si>
    <t>P63</t>
  </si>
  <si>
    <t>P64</t>
  </si>
  <si>
    <t>P65</t>
  </si>
  <si>
    <t>1H/10 PHOTOS</t>
  </si>
  <si>
    <t>1H30/20 PHOTOS</t>
  </si>
  <si>
    <t>2H/30 PHOTOS</t>
  </si>
  <si>
    <t>SEANCE MAMAN ET MOI</t>
  </si>
  <si>
    <t>LES 15 PHOTOS</t>
  </si>
  <si>
    <t>Si vous avez accepté l'autorisation de publication des photos en cochant la case OUI sur le questionnaire,</t>
  </si>
  <si>
    <t>vous AUTORISEZ la publication des photos prises par CELINE MAHIEU PHOTOGRAPHIQUE prises lors de</t>
  </si>
  <si>
    <t>la séance mentionnée par le contrat ci-joint sur:</t>
  </si>
  <si>
    <t xml:space="preserve">  - les RESEAUX SOCIAUX du photographe (instagram et facebook) sans être nommé</t>
  </si>
  <si>
    <t xml:space="preserve">  - le SITE INTERNET du photographe: http://celinemahieuphotographie.fr</t>
  </si>
  <si>
    <t xml:space="preserve"> - les SUPPORTS propres à l'entreprise du photographe tel que les flyers, cartes de visite ou album de démonstration.</t>
  </si>
  <si>
    <t>1. les photographies sont protégées par la loi du 11 mars 1957 sur les droits d'auteur et par le code de propriété intellectuelle. La remise des photographies entraîne la cession du droit de reproduction des phoptographies sur tout support et tout format uniquement dans le cadre privé et familial.</t>
  </si>
  <si>
    <t>2. Aucune photo ne pourra être vendue ou donnée lieu à une contre-partie financière, que ce soit pour le photographe ou le ou les modèle(s). (autre que dans le cadre de la prestation mentionnée par le contrat initial)</t>
  </si>
  <si>
    <t>3. Le photographe s'engage à respecter la vie privée de ses clients en ne les citant sur aucune publication. Mles éventuels commentaires ou légendes accompagnant les photos ne devront par porter à l'image, la dignité ou la réputation des modèles ou du photogaphe.  Les deux partis s'engagent à les supprimer dans la mesure du possible.</t>
  </si>
  <si>
    <t>4. Si une photo devrit être utilisée dans un contexte autre que celui défini par cette autorisation (ex un magazine), l'accord sera demandé au préalable aux modèles (ou au photographe) avant toute publication.</t>
  </si>
  <si>
    <t>5. Toute acceptation de cette autorisation implique la compréhension et le strict respect des engagements de chaque parti.</t>
  </si>
  <si>
    <t>Cette autorisation est valable tant qu'aucune indication n'est donnée au photographe dans le sens contraire, soit par</t>
  </si>
  <si>
    <t>mail, soit par courrier.</t>
  </si>
  <si>
    <t>En cas de retard du client, le temps perdu ne pourra être rattrapé et ne fera en aucun cas l’objet qu’un quelconque remboursement.</t>
  </si>
  <si>
    <t xml:space="preserve">4. Prix </t>
  </si>
  <si>
    <t>Les présentes Conditions Générales de Vente (CGV) créent un accord légal et s’appliquent à toutes les commandes conclues entre le client et CELINE MAHIEU PHOTOGRAPHIE. (CELINE MAHIEU EI)</t>
  </si>
  <si>
    <t>Le prix est celui valable à la date de la commande et mentionné sur le contrat que vous avez signé.</t>
  </si>
  <si>
    <t xml:space="preserve">5. Paiement </t>
  </si>
  <si>
    <t>1. Objet</t>
  </si>
  <si>
    <t>Céline Mahieu Photographie propose des prestations photographiques telles que présentées sur son site internet :   http://celinemahieu photographie.fr</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</si>
  <si>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renvoyer par mail, par courrier ou en mains propres lors de la séance, tous obligatoirement paraphés, complétés et signés.</t>
  </si>
  <si>
    <t>Par le simple fait de réserver une séance, le client déclare avoir pris connaissance des présentes CGV et s’engage à les respecter.</t>
  </si>
  <si>
    <t>En cas de chèque sans provision, le client sera averti par la photographe et disposera d’un délai de 72h pour régler la prestation en espèce à la photographe contre remise d’un reçu, sous peine de poursuite.</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</si>
  <si>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</si>
  <si>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 xml:space="preserve">6. Remise des photographies </t>
  </si>
  <si>
    <t>2. Réservation de reportage photo de Noël</t>
  </si>
  <si>
    <t>La réservation d’une prestation photographique de Noël se fait exclusivement via mon site internet : https://celinemahieuphotographie.fr</t>
  </si>
  <si>
    <t>Toute photo supplémentaire donnera lieu à une nouvelle facture. La galerie pourra être réouverte ultérieurement si vous souhaitez racheter des photos.</t>
  </si>
  <si>
    <t>La livraison des fichiers numériques se fera sous la forme de fichiers jpeg.</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</si>
  <si>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</si>
  <si>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</si>
  <si>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 xml:space="preserve">3. Déroulement de la séance </t>
  </si>
  <si>
    <t>Aucun fichier brut ne sera donné au client et la photographe se réserve le droit de les détruire dans le délai qui lui convient, au bout d’un an.</t>
  </si>
  <si>
    <t xml:space="preserve">Il est interdit de prendre des photos avec un appareil photo, téléphone, tablette durant la séance (sauf accord du photographe </t>
  </si>
  <si>
    <t xml:space="preserve">Pour que la séance se déroule dans les meilleures conditions, seules les personnes participant à la séance peuvent y assister (sauf accord préalable de la photographe) </t>
  </si>
  <si>
    <t xml:space="preserve">7. Délai de rétractation </t>
  </si>
  <si>
    <t>Le client dispose d’un délai de rétractation de 10 jours ouvrables avant la séance avec remboursement de l’acompte.</t>
  </si>
  <si>
    <t>CM</t>
  </si>
  <si>
    <t xml:space="preserve">8. Force majeure, maladie </t>
  </si>
  <si>
    <t xml:space="preserve">11. Conservation des fichiers numériques </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</si>
  <si>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s’il reste des créneaux ou le cas à rembourser ce qui a été payé jusque là.</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</si>
  <si>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</si>
  <si>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Si le client annule la séance moins de 10 jours avant la date fixée par le contrat (peut importe la raison), l’acompte est conservé.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</si>
  <si>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 xml:space="preserve">12. Fichiers numériques et impression </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</si>
  <si>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</si>
  <si>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</si>
  <si>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</si>
  <si>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De même la qualité des fichiers numériques peut ne pas être optimale sur un écran non calibré. La photographe décline toute responsabilité du à cet effet.</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</si>
  <si>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</si>
  <si>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</si>
  <si>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 xml:space="preserve">13. Données à caractère personnel </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</si>
  <si>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</si>
  <si>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 xml:space="preserve">10. Propriété intellectuelle </t>
  </si>
  <si>
    <t>L’utilisation des photographies réalisées est soumise aux dispositions légales de droits d’auteur et de droits voisins.</t>
  </si>
  <si>
    <t xml:space="preserve">14. Style photographique </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</si>
  <si>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</si>
  <si>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</si>
  <si>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Le client est tenu de respecter les droits moraux liés aux œuvres de Céline Mahieu Photographie.</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</si>
  <si>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</si>
  <si>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La photographe assure qu’elle utilise tout son potentiel et tout son jugement artistique personnel pour créer des images cohérentes avec sa vision personnelle de l’événement. Les clients acceptent que cette vision soit différente de la leur.</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</si>
  <si>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</si>
  <si>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</si>
  <si>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Un document  intitulé AUTORISATION DE PUBLICATION vous sera remis et fait signer lors de la séance. Il définira le cadre de notre collaboration Si vous deviez revenir sur l’acceptation de l’autorisation de publication après avoir obtenu la photo offerte elle vous sera facturée, à savoir 10€.</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</si>
  <si>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</si>
  <si>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NOM PRENOM</t>
  </si>
  <si>
    <t>taille</t>
  </si>
  <si>
    <t>SEANCE DE NOEL</t>
  </si>
  <si>
    <t>6 / la totalité</t>
  </si>
  <si>
    <t>PORTRAIT DE FAMILLE JUSQU’À 5 PERSONNES AVEC TABLEAU</t>
  </si>
  <si>
    <t>20 MIN</t>
  </si>
  <si>
    <t>PORTRAIT DE FAMILLE JUSQU’À 5 PERSONNES SANS TABLEAU</t>
  </si>
  <si>
    <t>TARIF PAR PERSONNE SUPPLEMENTAIRE</t>
  </si>
  <si>
    <t>MINI SEANCE RENTREE BACK TO SCHOOL</t>
  </si>
  <si>
    <t>20 MIN 6 PHOTOS</t>
  </si>
  <si>
    <t>20 MIN 12 PHOTOS MINI</t>
  </si>
  <si>
    <t>MINI SEANCE HALLOWEEN COLLECTION CITROUILLE</t>
  </si>
  <si>
    <t>MINI SEANCE HALLOWEEN COLLECTION VAMPIRE</t>
  </si>
  <si>
    <t>remise a jour des codes au 1er janvier 2024</t>
  </si>
  <si>
    <t>30 PHOTOS / 2H</t>
  </si>
  <si>
    <t>OFFRE SPECIALE PACK</t>
  </si>
  <si>
    <t>TARIFS 2023</t>
  </si>
  <si>
    <t>OFFRE AUTORISATION DE PUBLICATION</t>
  </si>
  <si>
    <t>MINI Pâques 2024</t>
  </si>
  <si>
    <t>8 PHOTOS / 20 MIN DE SEANCE</t>
  </si>
  <si>
    <t>9 PHOTOS / 30 MIN</t>
  </si>
  <si>
    <t>12 PHOTOS / 30 MIN</t>
  </si>
  <si>
    <t xml:space="preserve">MINI SEANCE FETE DES MERES </t>
  </si>
  <si>
    <t>8 PHOTOS/20 MIN</t>
  </si>
  <si>
    <t>20 PHOTOS MINI / 20 MIN</t>
  </si>
  <si>
    <t>P66</t>
  </si>
  <si>
    <t>Mode paiement</t>
  </si>
  <si>
    <t>SANTA/ SANTA WOAW</t>
  </si>
  <si>
    <t>La réservation de  la prestation se fait pour la journée du 02 novembre, 09 novembre et 16 novembre sous réserve de la disponibilité des créneaux. Un guide de séance est téléchargeable sur mon site. En réservant  chez Céline Mahieu Photographie, le client s’engage donc à respecter son contenu.</t>
  </si>
  <si>
    <t>Le délai de remise des photos se fera au plus tard le 1er décembre 2025 En cas de soucis type panne,  une remise supplémentaire de quelques photos sera faite</t>
  </si>
  <si>
    <t>Un lien vous sera envoyé pour sélectionner les photos que vous souhaitez dans votre forfait. Vous pourrez à ce moment-là les télécharger dès déblocage de ma part, au plus tard 5 jours après votre choix.  Les forfaits proposés sont de 6 ou la totalité, sachant qu’en cas d’autorisation de publication, une photo vous sera offerte, au même titre que si vous êtes déjà venus passés sous mon objectif. (Une autre photo sera offerte).</t>
  </si>
  <si>
    <t>Céline Mahieu Photographie accepte les paiements en espèces, chèque,  virement et paypal (entre proches). 
Pour toute demande de paiement en plusieurs fois, il faudra demander en amont l’accord du photographe qui fixera les modalités.</t>
  </si>
  <si>
    <t>110€ les 6 / 170€ la totalité</t>
  </si>
  <si>
    <t>SEANCE GROSSESSE  FORMULE "ESSENTIEL"</t>
  </si>
  <si>
    <t>SEANCE GROSSESSE FORMULE "SIGNATURE"</t>
  </si>
  <si>
    <t>SEANCE GROSSESSE  FORMULE "PRESTIGE"</t>
  </si>
  <si>
    <t>SEANCE BAIN DE LAIT FORMULE "ESSENTIEL"</t>
  </si>
  <si>
    <t>SEANCE BAIN DE LAIT FORFAIT "SIGNATURE"</t>
  </si>
  <si>
    <t>SEANCE NAISSANCE FORMULE "ESSENTIEL"</t>
  </si>
  <si>
    <t>SEANCE NAISSANCE FORMULE "SIGNATURE"</t>
  </si>
  <si>
    <t>SEANCE NAISSANCE  FORMULE "PRESTIGE"</t>
  </si>
  <si>
    <t>SEANCE BEBE ENFANT FORMULE "ESSENTIEL"</t>
  </si>
  <si>
    <t>SEANCE BEBE FORMULE "SIGNATURE"</t>
  </si>
  <si>
    <t>SEANCE BEBE  FORMULE "PRESTIGE"</t>
  </si>
  <si>
    <t>SEANCE FAMILLE FORMULE "ESSENTIEL"</t>
  </si>
  <si>
    <t>SEANCE FAMILLE FORMULE "SIGNATURE"</t>
  </si>
  <si>
    <t>SEANCE FAMILLE  FORMULE "PRESTIGE"</t>
  </si>
  <si>
    <t>SMASH THE CAKE  FORMULE "ESSENTIEL"</t>
  </si>
  <si>
    <t>SMASH THE CAKE FORMULE "SIGNATURE"</t>
  </si>
  <si>
    <t>SMASH THE CAKE PACK  FORMULE "PRESTIGE"</t>
  </si>
  <si>
    <t>SEANCE MILKBATH MERE-ENFANT FORMULE "ESSENTIEL"</t>
  </si>
  <si>
    <t>SEANCE MILKBATH MERE-ENFANT FORMULE "SIGNATURE"</t>
  </si>
  <si>
    <t>SEANCE PORTRAIT DE FEMMEFORMULE "ESSENTIEL"</t>
  </si>
  <si>
    <t>SEANCE PORTRAIT DE FEMME FORMULE "SIGNATURE"</t>
  </si>
  <si>
    <t>SEANCE PORTRAIT DE FEMME  FORMULE "PRESTIGE"</t>
  </si>
  <si>
    <t>OPTION DECOR LIT BOHEME</t>
  </si>
  <si>
    <t>OPTION DECOR FENETRE BOHEME</t>
  </si>
  <si>
    <t>SEANCE COUPLE FORMULE "ESSENTIEL"</t>
  </si>
  <si>
    <t>SEANCE COUPLE FORMULE "SIGNATURE"</t>
  </si>
  <si>
    <t>SEANCE COUPLE  FORMULE "PRESTIGE"</t>
  </si>
  <si>
    <t>MINI SUR MON BEAU CHEVAL BLANC FORMULE "ESSENTIEL"</t>
  </si>
  <si>
    <t>MINI SUR MON BEAU CHEVAL BLANCFORMULE "SIGNATURE"</t>
  </si>
  <si>
    <t>MINI SUR MON BEAU CHEVAL BLANC  FORMULE "PRESTIGE"</t>
  </si>
  <si>
    <t>MINI BAIN DE RIRES FORMULE "ESSENTIEL"</t>
  </si>
  <si>
    <t>MINI BAIN DE RIRES FORMULE "SIGNATURE"</t>
  </si>
  <si>
    <t>MINI BAIN DE RIRES   FORMULE "PRESTIGE"</t>
  </si>
  <si>
    <t>MINI MON AMOUR FORMULE "ESSENTIEL"</t>
  </si>
  <si>
    <t>MINI MON AMOUR FORMULE "SIGNATURE"</t>
  </si>
  <si>
    <t>MINI MON AMOUR  FORMULE "PRESTIGE"</t>
  </si>
  <si>
    <t>MINI SEANCE RENTREE OPTION LA TOTALE</t>
  </si>
  <si>
    <t>MINI SEANCE SAINT VALENTIN ENFANT COLLECTION LOVE</t>
  </si>
  <si>
    <t>MINI SEANCE SAINT VALENTIN ENFANT COLLECTION LA TOTALE</t>
  </si>
  <si>
    <t>MINI SEANCE SAINT VALENTIN ADULTE "AMOUR A 2 EN N&amp;B"</t>
  </si>
  <si>
    <t>20 MIN/ 6 PHOTOS</t>
  </si>
  <si>
    <t>MINI SEANCE SAINT VALENTIN ADULTE "MADAME"</t>
  </si>
  <si>
    <t>MINI SEANCE Pâques FORMULE "MON LAPIN"</t>
  </si>
  <si>
    <t>P67</t>
  </si>
  <si>
    <t>MINI SEANCES Pâques FORMULE "LA TOTALE"</t>
  </si>
  <si>
    <t>P68</t>
  </si>
  <si>
    <t>MINI FETE DES MERES 2025  FORMULE "MAMAN"</t>
  </si>
  <si>
    <t>P69</t>
  </si>
  <si>
    <t>MINI FETE DES MERES 2025  FORMULE "LA TOTALE"</t>
  </si>
  <si>
    <t>P70</t>
  </si>
  <si>
    <t>EXTRA</t>
  </si>
  <si>
    <t>P71</t>
  </si>
  <si>
    <t>SEANCE CORPORATE FORMULE "ESSENTIEL"</t>
  </si>
  <si>
    <t>45 MIN /6 PHOTOS</t>
  </si>
  <si>
    <t>P72</t>
  </si>
  <si>
    <t>SEANCE CORPORATE FORMULE "SIGNATURE"</t>
  </si>
  <si>
    <t>P73</t>
  </si>
  <si>
    <t>SEANCE CORPORATE  FORMULE "PRESTIGE"</t>
  </si>
  <si>
    <t>1H30 /20 PHOTOS</t>
  </si>
  <si>
    <t>P74</t>
  </si>
  <si>
    <t>MINI SEANCE NOUVEL AN "BONNE ANNEE"</t>
  </si>
  <si>
    <t>P75</t>
  </si>
  <si>
    <r>
      <t>MINI SEANCE</t>
    </r>
    <r>
      <rPr>
        <sz val="11"/>
        <rFont val="Calibri"/>
        <family val="2"/>
        <scheme val="minor"/>
      </rPr>
      <t xml:space="preserve"> NOUVEL AN</t>
    </r>
    <r>
      <rPr>
        <sz val="11"/>
        <color theme="1"/>
        <rFont val="Calibri"/>
        <family val="2"/>
        <scheme val="minor"/>
      </rPr>
      <t xml:space="preserve"> OPTION LA TOTALE</t>
    </r>
  </si>
  <si>
    <t>P76</t>
  </si>
  <si>
    <t>MINI SEANCE NOEL FORMULE SANTA 2025</t>
  </si>
  <si>
    <t>P77</t>
  </si>
  <si>
    <t>MINI SEANCE NOEL FORMULE SANTA WOAW 2025</t>
  </si>
  <si>
    <t xml:space="preserve"> Le mode de paiement préféré est le virement ou paypal ( Si paiement par paypal, indiquer un paiement entre proches) et doit me parvenir sous 7 jours à compter de la réception du contrat.  Si vous annulez à moins de 7jours de la séance, l'équivalent d'un acompte de 40€ est conservé, A plus de 7 jours, la totalité est remboursée.</t>
  </si>
  <si>
    <r>
      <rPr>
        <b/>
        <sz val="10"/>
        <color indexed="8"/>
        <rFont val="Calibri"/>
        <family val="2"/>
      </rPr>
      <t>1.</t>
    </r>
    <r>
      <rPr>
        <sz val="10"/>
        <color indexed="8"/>
        <rFont val="Calibri"/>
        <family val="2"/>
      </rPr>
      <t xml:space="preserve"> . Ce contrat doit être renvoyé signé pour engagement au moment de la réservation et  le règlement doit me parvenir sous 7j dès réception du contrat. Si vous annulez à plus de 7 jours de la séance, la totalité est remboursée. A moins de 7 jours, l'équivalent d'un acompte de 40e est conservé.</t>
    </r>
  </si>
  <si>
    <t>La livraison des photos sera effective au plus tard le 01/12/2025 pour les dernières séances. (sinon comptez 1 mois)</t>
  </si>
  <si>
    <t>Pour que la réservation soit effective, il faut impérativement me renvoyer le contrat signé au plus vite après la réservation et effectuer le paiement intégral avant le shooting  pour que le créneau soit bloqué. Vous  souhaitez annuler votre séance? Pas de soucis si l’annulation se fait à plus de 7 jours de la séance, je vous rembourse la totalité. Si nous sommes à moins de 7 jours, je conserve le montant d’un acompte (40€) et rembourse le reste. L’heure du créneau ne vous convient plus? Aucun problème s’il reste d’autres créneaux bien sur.  Si plus rien ne vous convient, qu’il n’y a plus de place et que nous sommes à moins de 5j de votre shooting, un acompte de 40€ est conservé, le reste remboursé.  Si l’annulation se fait le jour J, la totalité est conservé. (sauf certificat médical ou seul l’acompte sera conservé.)</t>
  </si>
</sst>
</file>

<file path=xl/styles.xml><?xml version="1.0" encoding="utf-8"?>
<styleSheet xmlns="http://schemas.openxmlformats.org/spreadsheetml/2006/main">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s>
  <fonts count="68">
    <font>
      <sz val="11"/>
      <color theme="1"/>
      <name val="Calibri"/>
      <family val="2"/>
      <scheme val="minor"/>
    </font>
    <font>
      <b/>
      <sz val="10"/>
      <color indexed="8"/>
      <name val="Calibri"/>
      <family val="2"/>
    </font>
    <font>
      <sz val="10"/>
      <color indexed="8"/>
      <name val="Calibri"/>
      <family val="2"/>
    </font>
    <font>
      <sz val="10"/>
      <color indexed="8"/>
      <name val="GeosansLight"/>
    </font>
    <font>
      <sz val="11"/>
      <color indexed="8"/>
      <name val="GeosansLight"/>
    </font>
    <font>
      <b/>
      <i/>
      <u/>
      <sz val="9"/>
      <color indexed="8"/>
      <name val="Calibri"/>
      <family val="2"/>
    </font>
    <font>
      <sz val="11"/>
      <color theme="1"/>
      <name val="Calibri"/>
      <family val="2"/>
      <scheme val="minor"/>
    </font>
    <font>
      <sz val="11"/>
      <color rgb="FFFF0000"/>
      <name val="Calibri"/>
      <family val="2"/>
      <scheme val="minor"/>
    </font>
    <font>
      <u/>
      <sz val="11"/>
      <color theme="10"/>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b/>
      <sz val="15"/>
      <color theme="3"/>
      <name val="Calibri"/>
      <family val="2"/>
      <scheme val="min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
      <b/>
      <i/>
      <sz val="9"/>
      <color theme="1"/>
      <name val="Calibri"/>
      <family val="2"/>
      <scheme val="minor"/>
    </font>
    <font>
      <b/>
      <sz val="10"/>
      <color theme="1"/>
      <name val="Calibri"/>
      <family val="2"/>
      <scheme val="minor"/>
    </font>
    <font>
      <i/>
      <sz val="10"/>
      <color theme="1"/>
      <name val="Calibri"/>
      <family val="2"/>
      <scheme val="minor"/>
    </font>
    <font>
      <sz val="9"/>
      <color theme="1"/>
      <name val="Calibri"/>
      <family val="2"/>
      <scheme val="minor"/>
    </font>
    <font>
      <i/>
      <sz val="11"/>
      <color theme="1"/>
      <name val="Calibri"/>
      <family val="2"/>
      <scheme val="minor"/>
    </font>
    <font>
      <i/>
      <sz val="9"/>
      <color theme="1"/>
      <name val="Calibri"/>
      <family val="2"/>
      <scheme val="minor"/>
    </font>
    <font>
      <sz val="10"/>
      <color rgb="FFFF0000"/>
      <name val="Calibri"/>
      <family val="2"/>
      <scheme val="minor"/>
    </font>
    <font>
      <b/>
      <sz val="9"/>
      <color theme="1"/>
      <name val="Calibri"/>
      <family val="2"/>
      <scheme val="minor"/>
    </font>
    <font>
      <sz val="20"/>
      <color rgb="FF000000"/>
      <name val="Arial"/>
      <family val="2"/>
    </font>
    <font>
      <b/>
      <sz val="20"/>
      <color theme="0"/>
      <name val="Arial"/>
      <family val="2"/>
    </font>
    <font>
      <b/>
      <sz val="10"/>
      <color rgb="FF000000"/>
      <name val="Arial"/>
      <family val="2"/>
    </font>
    <font>
      <b/>
      <sz val="11"/>
      <color rgb="FF000000"/>
      <name val="Arial"/>
      <family val="2"/>
    </font>
    <font>
      <b/>
      <sz val="12"/>
      <color theme="1"/>
      <name val="Calibri"/>
      <family val="2"/>
      <scheme val="minor"/>
    </font>
    <font>
      <sz val="10"/>
      <color rgb="FF000000"/>
      <name val="Arial"/>
      <family val="2"/>
    </font>
    <font>
      <i/>
      <sz val="10"/>
      <color rgb="FF000000"/>
      <name val="Arial"/>
      <family val="2"/>
    </font>
    <font>
      <sz val="11"/>
      <color theme="1"/>
      <name val="Calibri"/>
      <family val="2"/>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b/>
      <sz val="12"/>
      <color rgb="FF000000"/>
      <name val="Arial"/>
      <family val="2"/>
    </font>
    <font>
      <i/>
      <sz val="11"/>
      <color rgb="FF000000"/>
      <name val="Calibri"/>
      <family val="2"/>
      <scheme val="minor"/>
    </font>
    <font>
      <sz val="11"/>
      <color theme="1"/>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2"/>
      <color theme="1"/>
      <name val="Calibri"/>
      <family val="2"/>
      <scheme val="minor"/>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b/>
      <i/>
      <sz val="11"/>
      <color theme="1"/>
      <name val="Calibri"/>
      <family val="2"/>
      <scheme val="minor"/>
    </font>
    <font>
      <sz val="28"/>
      <color theme="0"/>
      <name val="Segoe Script"/>
      <family val="4"/>
    </font>
    <font>
      <sz val="6"/>
      <color theme="1"/>
      <name val="Calibri"/>
      <family val="2"/>
      <scheme val="minor"/>
    </font>
    <font>
      <sz val="40"/>
      <color theme="0"/>
      <name val="Arial Rounded MT Bold"/>
      <family val="2"/>
    </font>
    <font>
      <b/>
      <sz val="12"/>
      <color rgb="FFFF0000"/>
      <name val="Calibri"/>
      <family val="2"/>
      <scheme val="minor"/>
    </font>
    <font>
      <i/>
      <sz val="12"/>
      <color theme="1"/>
      <name val="Calibri"/>
      <family val="2"/>
      <scheme val="minor"/>
    </font>
    <font>
      <sz val="8"/>
      <color rgb="FF343434"/>
      <name val="Calibri"/>
      <family val="2"/>
      <scheme val="minor"/>
    </font>
    <font>
      <b/>
      <sz val="10"/>
      <name val="Calibri"/>
      <family val="2"/>
      <scheme val="minor"/>
    </font>
    <font>
      <sz val="8"/>
      <color rgb="FF343434"/>
      <name val="Arial"/>
      <family val="2"/>
    </font>
    <font>
      <sz val="11"/>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FFFFFF"/>
      </patternFill>
    </fill>
    <fill>
      <patternFill patternType="solid">
        <fgColor theme="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
      <patternFill patternType="solid">
        <fgColor rgb="FFFFC000"/>
        <bgColor indexed="64"/>
      </patternFill>
    </fill>
    <fill>
      <patternFill patternType="solid">
        <fgColor rgb="FF00B0F0"/>
        <bgColor indexed="64"/>
      </patternFill>
    </fill>
    <fill>
      <patternFill patternType="solid">
        <fgColor rgb="FFB200D0"/>
        <bgColor indexed="64"/>
      </patternFill>
    </fill>
    <fill>
      <patternFill patternType="solid">
        <fgColor theme="6" tint="-0.249977111117893"/>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bgColor indexed="64"/>
      </patternFill>
    </fill>
    <fill>
      <patternFill patternType="solid">
        <fgColor rgb="FF00B050"/>
        <bgColor indexed="64"/>
      </patternFill>
    </fill>
  </fills>
  <borders count="57">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top/>
      <bottom style="thick">
        <color theme="4"/>
      </bottom>
      <diagonal/>
    </border>
    <border>
      <left/>
      <right/>
      <top style="medium">
        <color theme="2" tint="-9.9948118533890809E-2"/>
      </top>
      <bottom style="medium">
        <color theme="2" tint="-9.9948118533890809E-2"/>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tted">
        <color indexed="64"/>
      </left>
      <right/>
      <top/>
      <bottom/>
      <diagonal/>
    </border>
  </borders>
  <cellStyleXfs count="16">
    <xf numFmtId="0" fontId="0"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43" fontId="6" fillId="0" borderId="0" applyFont="0" applyFill="0" applyBorder="0" applyAlignment="0" applyProtection="0"/>
    <xf numFmtId="0" fontId="10" fillId="0" borderId="0">
      <alignment vertical="center"/>
    </xf>
    <xf numFmtId="0" fontId="6" fillId="0" borderId="0"/>
    <xf numFmtId="0" fontId="6" fillId="0" borderId="0">
      <alignment wrapText="1"/>
    </xf>
    <xf numFmtId="9" fontId="6"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vertical="center"/>
    </xf>
    <xf numFmtId="0" fontId="14" fillId="0" borderId="0" applyNumberFormat="0" applyFill="0" applyBorder="0" applyProtection="0">
      <alignment vertical="top"/>
    </xf>
    <xf numFmtId="0" fontId="13" fillId="0" borderId="43" applyNumberFormat="0" applyFill="0" applyAlignment="0" applyProtection="0"/>
    <xf numFmtId="0" fontId="15" fillId="0" borderId="0" applyNumberFormat="0" applyFill="0" applyBorder="0" applyProtection="0">
      <alignment horizontal="right" vertical="center"/>
    </xf>
    <xf numFmtId="0" fontId="16" fillId="0" borderId="44" applyNumberFormat="0" applyFill="0" applyAlignment="0" applyProtection="0"/>
    <xf numFmtId="0" fontId="6" fillId="0" borderId="0" applyNumberFormat="0" applyFont="0" applyFill="0" applyBorder="0" applyProtection="0">
      <alignment horizontal="center"/>
    </xf>
    <xf numFmtId="0" fontId="17" fillId="0" borderId="0" applyNumberFormat="0" applyFill="0" applyBorder="0" applyAlignment="0" applyProtection="0"/>
  </cellStyleXfs>
  <cellXfs count="659">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19" fillId="2" borderId="1" xfId="0" applyFont="1" applyFill="1" applyBorder="1" applyAlignment="1">
      <alignment vertical="center"/>
    </xf>
    <xf numFmtId="0" fontId="19" fillId="0" borderId="0" xfId="0" applyFont="1" applyAlignment="1">
      <alignment vertical="center" wrapText="1"/>
    </xf>
    <xf numFmtId="0" fontId="0" fillId="0" borderId="0" xfId="0" applyAlignment="1">
      <alignment vertical="center" wrapText="1"/>
    </xf>
    <xf numFmtId="0" fontId="20" fillId="2" borderId="0" xfId="0" applyFont="1" applyFill="1" applyAlignment="1">
      <alignment vertical="center"/>
    </xf>
    <xf numFmtId="6" fontId="21" fillId="2" borderId="0" xfId="0" applyNumberFormat="1" applyFont="1" applyFill="1" applyBorder="1" applyAlignment="1">
      <alignment vertical="center"/>
    </xf>
    <xf numFmtId="0" fontId="19" fillId="2" borderId="0" xfId="0" applyFont="1" applyFill="1"/>
    <xf numFmtId="0" fontId="20"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23" fillId="2" borderId="1" xfId="0" applyFont="1" applyFill="1" applyBorder="1" applyAlignment="1">
      <alignment vertical="center"/>
    </xf>
    <xf numFmtId="0" fontId="23" fillId="2" borderId="1" xfId="0" applyFont="1" applyFill="1" applyBorder="1" applyAlignment="1">
      <alignment vertical="center" wrapText="1"/>
    </xf>
    <xf numFmtId="0" fontId="24" fillId="2" borderId="0" xfId="0" applyFont="1" applyFill="1" applyBorder="1" applyAlignment="1">
      <alignment horizontal="center" vertical="center"/>
    </xf>
    <xf numFmtId="0" fontId="20" fillId="2" borderId="0" xfId="0" applyFont="1" applyFill="1"/>
    <xf numFmtId="0" fontId="0" fillId="2" borderId="0" xfId="0" applyFill="1"/>
    <xf numFmtId="0" fontId="19" fillId="2" borderId="0" xfId="0" applyFont="1" applyFill="1" applyAlignment="1">
      <alignment horizontal="right"/>
    </xf>
    <xf numFmtId="0" fontId="19" fillId="0" borderId="2" xfId="0" applyFont="1" applyBorder="1" applyAlignment="1">
      <alignment horizontal="left" vertical="center"/>
    </xf>
    <xf numFmtId="0" fontId="0" fillId="2" borderId="0" xfId="0" applyFont="1" applyFill="1" applyBorder="1" applyAlignment="1">
      <alignment vertical="center"/>
    </xf>
    <xf numFmtId="0" fontId="24" fillId="2" borderId="1" xfId="0" applyFont="1" applyFill="1" applyBorder="1" applyAlignment="1">
      <alignment vertical="center"/>
    </xf>
    <xf numFmtId="0" fontId="24" fillId="2" borderId="0" xfId="0" applyFont="1" applyFill="1" applyBorder="1" applyAlignment="1">
      <alignment vertical="center"/>
    </xf>
    <xf numFmtId="0" fontId="25" fillId="2" borderId="0" xfId="0" applyFont="1" applyFill="1" applyBorder="1" applyAlignment="1">
      <alignment vertical="center"/>
    </xf>
    <xf numFmtId="0" fontId="19" fillId="0" borderId="0" xfId="0" applyFont="1" applyAlignment="1">
      <alignment horizontal="left" vertical="center"/>
    </xf>
    <xf numFmtId="6" fontId="21" fillId="3"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2" borderId="1" xfId="0" applyFont="1" applyFill="1" applyBorder="1" applyAlignment="1">
      <alignment horizontal="center" vertical="center"/>
    </xf>
    <xf numFmtId="0" fontId="20" fillId="2" borderId="0" xfId="0" applyFont="1" applyFill="1" applyBorder="1" applyAlignment="1">
      <alignment horizontal="center" vertical="center"/>
    </xf>
    <xf numFmtId="0" fontId="19" fillId="0" borderId="0" xfId="0" applyFont="1" applyBorder="1" applyAlignment="1">
      <alignment horizontal="center" vertical="center"/>
    </xf>
    <xf numFmtId="0" fontId="19" fillId="0" borderId="0" xfId="0" applyFont="1" applyAlignment="1">
      <alignment horizontal="center" vertical="center"/>
    </xf>
    <xf numFmtId="0" fontId="26" fillId="2" borderId="0" xfId="0" applyFont="1" applyFill="1" applyAlignment="1">
      <alignment horizontal="center" vertical="center"/>
    </xf>
    <xf numFmtId="0" fontId="20" fillId="2" borderId="0" xfId="0" applyFont="1" applyFill="1" applyBorder="1" applyAlignment="1">
      <alignment vertical="center"/>
    </xf>
    <xf numFmtId="0" fontId="27" fillId="3" borderId="0" xfId="0" applyFont="1" applyFill="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19" fillId="3" borderId="0" xfId="0" applyFont="1" applyFill="1" applyAlignment="1">
      <alignment vertical="center"/>
    </xf>
    <xf numFmtId="14" fontId="19" fillId="3" borderId="0" xfId="0" applyNumberFormat="1" applyFont="1" applyFill="1" applyBorder="1" applyAlignment="1">
      <alignment horizontal="center" vertical="center"/>
    </xf>
    <xf numFmtId="6" fontId="19" fillId="3" borderId="3" xfId="0" applyNumberFormat="1" applyFont="1" applyFill="1" applyBorder="1" applyAlignment="1">
      <alignment horizontal="center" vertical="center"/>
    </xf>
    <xf numFmtId="0" fontId="28" fillId="0" borderId="1" xfId="0" applyFont="1" applyBorder="1" applyAlignment="1">
      <alignment vertical="center"/>
    </xf>
    <xf numFmtId="0" fontId="28" fillId="2" borderId="1" xfId="0" applyFont="1" applyFill="1" applyBorder="1" applyAlignment="1">
      <alignment vertical="center"/>
    </xf>
    <xf numFmtId="0" fontId="29" fillId="0" borderId="0" xfId="0" applyFont="1" applyAlignment="1">
      <alignment vertical="center"/>
    </xf>
    <xf numFmtId="0" fontId="25" fillId="0" borderId="0" xfId="0" applyFont="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25" fillId="2" borderId="0" xfId="0" applyNumberFormat="1" applyFont="1" applyFill="1" applyBorder="1" applyAlignment="1">
      <alignment horizontal="center" vertical="center"/>
    </xf>
    <xf numFmtId="0" fontId="19" fillId="0" borderId="0" xfId="0" applyFont="1" applyAlignment="1"/>
    <xf numFmtId="6" fontId="19"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45"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20" fillId="2" borderId="0" xfId="0" applyFont="1" applyFill="1" applyBorder="1" applyAlignment="1">
      <alignment horizontal="center"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19" fillId="3" borderId="0"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 xfId="0" applyFont="1" applyFill="1" applyBorder="1" applyAlignment="1">
      <alignment vertical="center"/>
    </xf>
    <xf numFmtId="0" fontId="20" fillId="2" borderId="0" xfId="0" applyFont="1" applyFill="1" applyAlignment="1">
      <alignment vertical="center"/>
    </xf>
    <xf numFmtId="0" fontId="19" fillId="0" borderId="0" xfId="0" applyFont="1" applyAlignment="1">
      <alignment horizontal="center" vertical="center"/>
    </xf>
    <xf numFmtId="0" fontId="19" fillId="2" borderId="1" xfId="0" applyFont="1" applyFill="1" applyBorder="1" applyAlignment="1">
      <alignment horizontal="center" vertical="center"/>
    </xf>
    <xf numFmtId="0" fontId="20"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19" fillId="3" borderId="0" xfId="0" applyFont="1" applyFill="1" applyAlignment="1">
      <alignment horizontal="center" vertical="center"/>
    </xf>
    <xf numFmtId="0" fontId="0" fillId="2" borderId="46" xfId="0" applyFill="1" applyBorder="1" applyProtection="1">
      <protection locked="0"/>
    </xf>
    <xf numFmtId="0" fontId="0" fillId="2" borderId="47" xfId="0" applyFill="1" applyBorder="1" applyProtection="1">
      <protection locked="0"/>
    </xf>
    <xf numFmtId="0" fontId="0" fillId="2" borderId="48" xfId="0" applyFill="1" applyBorder="1" applyProtection="1">
      <protection locked="0"/>
    </xf>
    <xf numFmtId="0" fontId="0" fillId="2" borderId="0" xfId="0" applyFill="1" applyBorder="1" applyProtection="1">
      <protection locked="0"/>
    </xf>
    <xf numFmtId="0" fontId="30" fillId="2" borderId="49" xfId="0" applyFont="1" applyFill="1" applyBorder="1" applyProtection="1">
      <protection locked="0"/>
    </xf>
    <xf numFmtId="0" fontId="30" fillId="0" borderId="0" xfId="0" applyFont="1" applyProtection="1">
      <protection locked="0"/>
    </xf>
    <xf numFmtId="0" fontId="31" fillId="2" borderId="0" xfId="0" applyFont="1" applyFill="1" applyBorder="1" applyAlignment="1" applyProtection="1">
      <alignment horizontal="right" vertical="center"/>
      <protection locked="0"/>
    </xf>
    <xf numFmtId="0" fontId="30" fillId="0" borderId="4" xfId="0" applyFont="1" applyBorder="1" applyProtection="1">
      <protection locked="0"/>
    </xf>
    <xf numFmtId="0" fontId="0" fillId="0" borderId="48" xfId="0" applyBorder="1" applyProtection="1">
      <protection locked="0"/>
    </xf>
    <xf numFmtId="0" fontId="30" fillId="0" borderId="49" xfId="0" applyFont="1" applyBorder="1" applyProtection="1">
      <protection locked="0"/>
    </xf>
    <xf numFmtId="0" fontId="0" fillId="0" borderId="49" xfId="0" applyBorder="1" applyProtection="1">
      <protection locked="0"/>
    </xf>
    <xf numFmtId="0" fontId="32" fillId="4" borderId="5" xfId="0" applyFont="1" applyFill="1" applyBorder="1" applyProtection="1">
      <protection locked="0"/>
    </xf>
    <xf numFmtId="0" fontId="0" fillId="4" borderId="2" xfId="0" applyFill="1" applyBorder="1" applyProtection="1">
      <protection locked="0"/>
    </xf>
    <xf numFmtId="0" fontId="0" fillId="3" borderId="5" xfId="0" applyFill="1" applyBorder="1" applyProtection="1">
      <protection locked="0"/>
    </xf>
    <xf numFmtId="0" fontId="0" fillId="3" borderId="2" xfId="0" applyFill="1" applyBorder="1" applyProtection="1">
      <protection locked="0"/>
    </xf>
    <xf numFmtId="0" fontId="32" fillId="3" borderId="2" xfId="0" applyFont="1" applyFill="1" applyBorder="1" applyAlignment="1" applyProtection="1">
      <alignment horizontal="left"/>
      <protection locked="0"/>
    </xf>
    <xf numFmtId="0" fontId="0" fillId="3" borderId="6"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3" fillId="4" borderId="3"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2" fillId="3" borderId="3" xfId="0" applyFont="1" applyFill="1" applyBorder="1" applyProtection="1">
      <protection locked="0"/>
    </xf>
    <xf numFmtId="0" fontId="34"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32" fillId="4" borderId="3"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6" fillId="0" borderId="0" xfId="7" applyFont="1" applyProtection="1">
      <protection locked="0"/>
    </xf>
    <xf numFmtId="0" fontId="35" fillId="4" borderId="3" xfId="0" applyFont="1" applyFill="1" applyBorder="1" applyAlignment="1" applyProtection="1">
      <alignment horizontal="left" indent="1"/>
      <protection locked="0"/>
    </xf>
    <xf numFmtId="0" fontId="36" fillId="4" borderId="0" xfId="0" applyFont="1" applyFill="1" applyBorder="1" applyAlignment="1" applyProtection="1">
      <alignment horizontal="left" indent="1"/>
      <protection locked="0"/>
    </xf>
    <xf numFmtId="0" fontId="35" fillId="4" borderId="0" xfId="0" applyFont="1" applyFill="1" applyBorder="1" applyAlignment="1" applyProtection="1">
      <alignment horizontal="left"/>
      <protection locked="0"/>
    </xf>
    <xf numFmtId="0" fontId="32" fillId="3" borderId="3" xfId="0" applyFont="1" applyFill="1" applyBorder="1" applyAlignment="1" applyProtection="1">
      <alignment horizontal="left"/>
      <protection locked="0"/>
    </xf>
    <xf numFmtId="0" fontId="37" fillId="3" borderId="0" xfId="0" applyFont="1" applyFill="1" applyBorder="1" applyAlignment="1" applyProtection="1">
      <alignment horizontal="left"/>
      <protection locked="0"/>
    </xf>
    <xf numFmtId="0" fontId="19" fillId="3" borderId="0" xfId="0" applyFont="1" applyFill="1" applyBorder="1" applyProtection="1">
      <protection locked="0"/>
    </xf>
    <xf numFmtId="0" fontId="8" fillId="4" borderId="0" xfId="1" applyFill="1" applyBorder="1" applyAlignment="1" applyProtection="1">
      <alignment horizontal="left"/>
      <protection locked="0"/>
    </xf>
    <xf numFmtId="0" fontId="20" fillId="0" borderId="0" xfId="0" applyFont="1" applyProtection="1">
      <protection locked="0"/>
    </xf>
    <xf numFmtId="1" fontId="0" fillId="4" borderId="0" xfId="0" applyNumberFormat="1" applyFill="1" applyBorder="1" applyAlignment="1" applyProtection="1">
      <alignment horizontal="left"/>
      <protection locked="0"/>
    </xf>
    <xf numFmtId="0" fontId="36" fillId="4" borderId="7" xfId="0" applyFont="1" applyFill="1" applyBorder="1" applyProtection="1">
      <protection locked="0"/>
    </xf>
    <xf numFmtId="0" fontId="0" fillId="4" borderId="1" xfId="0" applyFill="1" applyBorder="1" applyProtection="1">
      <protection locked="0"/>
    </xf>
    <xf numFmtId="0" fontId="0" fillId="3" borderId="7" xfId="0" applyFill="1" applyBorder="1" applyProtection="1">
      <protection locked="0"/>
    </xf>
    <xf numFmtId="0" fontId="0" fillId="3" borderId="1" xfId="0" applyFill="1" applyBorder="1" applyProtection="1">
      <protection locked="0"/>
    </xf>
    <xf numFmtId="0" fontId="0" fillId="3" borderId="1" xfId="0" applyFill="1" applyBorder="1" applyAlignment="1" applyProtection="1">
      <alignment horizontal="left" vertical="top" wrapText="1"/>
      <protection locked="0"/>
    </xf>
    <xf numFmtId="0" fontId="0" fillId="3" borderId="8" xfId="0" applyFill="1" applyBorder="1" applyProtection="1">
      <protection locked="0"/>
    </xf>
    <xf numFmtId="0" fontId="0" fillId="0" borderId="0" xfId="0" applyBorder="1" applyProtection="1">
      <protection locked="0"/>
    </xf>
    <xf numFmtId="0" fontId="32" fillId="0" borderId="0" xfId="0" applyFont="1" applyFill="1" applyBorder="1" applyProtection="1">
      <protection locked="0"/>
    </xf>
    <xf numFmtId="14" fontId="0" fillId="0" borderId="0" xfId="0" applyNumberFormat="1" applyBorder="1" applyAlignment="1" applyProtection="1">
      <alignment horizontal="left"/>
      <protection locked="0"/>
    </xf>
    <xf numFmtId="0" fontId="32" fillId="5" borderId="50" xfId="0" applyFont="1" applyFill="1" applyBorder="1" applyAlignment="1" applyProtection="1">
      <alignment horizontal="center" vertical="center"/>
      <protection locked="0"/>
    </xf>
    <xf numFmtId="0" fontId="38" fillId="5" borderId="51" xfId="0" applyFont="1" applyFill="1" applyBorder="1" applyAlignment="1" applyProtection="1">
      <alignment horizontal="center" vertical="center"/>
      <protection locked="0"/>
    </xf>
    <xf numFmtId="0" fontId="38" fillId="5" borderId="51" xfId="0" applyFont="1" applyFill="1" applyBorder="1" applyAlignment="1" applyProtection="1">
      <alignment horizontal="center" vertical="center" wrapText="1"/>
      <protection locked="0"/>
    </xf>
    <xf numFmtId="0" fontId="38" fillId="5" borderId="9" xfId="0" applyFont="1" applyFill="1" applyBorder="1" applyAlignment="1" applyProtection="1">
      <alignment horizontal="center" vertical="center" wrapText="1"/>
      <protection locked="0"/>
    </xf>
    <xf numFmtId="0" fontId="32" fillId="0" borderId="52" xfId="0" applyFont="1" applyBorder="1" applyAlignment="1" applyProtection="1">
      <alignment horizontal="left"/>
      <protection locked="0"/>
    </xf>
    <xf numFmtId="0" fontId="32" fillId="0" borderId="52" xfId="0" applyFont="1" applyBorder="1" applyAlignment="1" applyProtection="1">
      <alignment horizontal="right"/>
      <protection locked="0"/>
    </xf>
    <xf numFmtId="0" fontId="32" fillId="0" borderId="52"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9" fillId="0" borderId="0" xfId="0" applyFont="1" applyAlignment="1" applyProtection="1">
      <alignment horizontal="center" vertical="center"/>
      <protection locked="0"/>
    </xf>
    <xf numFmtId="49" fontId="0" fillId="0" borderId="10" xfId="0" applyNumberFormat="1" applyBorder="1" applyAlignment="1" applyProtection="1">
      <alignment horizontal="left" vertical="center" wrapText="1"/>
      <protection locked="0"/>
    </xf>
    <xf numFmtId="49" fontId="0" fillId="0" borderId="5" xfId="0" applyNumberFormat="1" applyBorder="1" applyAlignment="1" applyProtection="1">
      <alignment horizontal="left" vertical="center"/>
      <protection locked="0"/>
    </xf>
    <xf numFmtId="2" fontId="0" fillId="0" borderId="10"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6" fillId="0" borderId="11" xfId="7" applyFont="1" applyBorder="1" applyAlignment="1" applyProtection="1">
      <alignment horizontal="right" vertical="center" wrapText="1"/>
      <protection locked="0"/>
    </xf>
    <xf numFmtId="4" fontId="0" fillId="0" borderId="11" xfId="0" applyNumberFormat="1" applyBorder="1" applyAlignment="1" applyProtection="1">
      <alignment horizontal="right" vertical="center" wrapText="1"/>
    </xf>
    <xf numFmtId="43" fontId="6" fillId="0" borderId="0" xfId="3" applyFont="1" applyProtection="1">
      <protection locked="0"/>
    </xf>
    <xf numFmtId="0" fontId="0" fillId="3" borderId="12" xfId="0" applyFill="1" applyBorder="1" applyAlignment="1" applyProtection="1">
      <alignment horizontal="center" vertical="center"/>
      <protection locked="0"/>
    </xf>
    <xf numFmtId="167" fontId="0" fillId="0" borderId="12" xfId="0" applyNumberFormat="1" applyBorder="1" applyAlignment="1" applyProtection="1">
      <alignment horizontal="center" vertical="center" wrapText="1"/>
      <protection locked="0"/>
    </xf>
    <xf numFmtId="9" fontId="6" fillId="0" borderId="12" xfId="7"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6" fillId="0" borderId="13" xfId="7" applyFon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0" fillId="3" borderId="15" xfId="0" applyFill="1" applyBorder="1" applyAlignment="1" applyProtection="1">
      <alignment horizontal="center" vertical="center"/>
      <protection locked="0"/>
    </xf>
    <xf numFmtId="2" fontId="0" fillId="3" borderId="12" xfId="0" applyNumberFormat="1" applyFill="1" applyBorder="1" applyAlignment="1" applyProtection="1">
      <alignment horizontal="center" vertical="center" wrapText="1"/>
      <protection locked="0"/>
    </xf>
    <xf numFmtId="167" fontId="0" fillId="3" borderId="16" xfId="0" applyNumberFormat="1" applyFill="1" applyBorder="1" applyAlignment="1" applyProtection="1">
      <alignment horizontal="center" vertical="center" wrapText="1"/>
      <protection locked="0"/>
    </xf>
    <xf numFmtId="9" fontId="6" fillId="3" borderId="1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9" fontId="0" fillId="0" borderId="18" xfId="0" applyNumberFormat="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167" fontId="0" fillId="3" borderId="19" xfId="0" applyNumberFormat="1" applyFill="1" applyBorder="1" applyAlignment="1" applyProtection="1">
      <alignment horizontal="center" vertical="center" wrapText="1"/>
      <protection locked="0"/>
    </xf>
    <xf numFmtId="9" fontId="6" fillId="3" borderId="13" xfId="7" applyFont="1" applyFill="1" applyBorder="1" applyAlignment="1" applyProtection="1">
      <alignment horizontal="center" vertical="center" wrapText="1"/>
      <protection locked="0"/>
    </xf>
    <xf numFmtId="4" fontId="0" fillId="3" borderId="20" xfId="0" applyNumberFormat="1" applyFill="1" applyBorder="1" applyAlignment="1" applyProtection="1">
      <alignment horizontal="center" vertical="center" wrapText="1"/>
    </xf>
    <xf numFmtId="49" fontId="0" fillId="0" borderId="21" xfId="0" applyNumberFormat="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23" xfId="0" applyNumberFormat="1" applyFill="1" applyBorder="1" applyAlignment="1" applyProtection="1">
      <alignment horizontal="center" vertical="center" wrapText="1"/>
      <protection locked="0"/>
    </xf>
    <xf numFmtId="9" fontId="6" fillId="3" borderId="22" xfId="7" applyFont="1" applyFill="1" applyBorder="1" applyAlignment="1" applyProtection="1">
      <alignment horizontal="center" vertical="center" wrapText="1"/>
      <protection locked="0"/>
    </xf>
    <xf numFmtId="4" fontId="0" fillId="3" borderId="24" xfId="0" applyNumberFormat="1" applyFill="1" applyBorder="1" applyAlignment="1" applyProtection="1">
      <alignment horizontal="center" vertical="center" wrapText="1"/>
    </xf>
    <xf numFmtId="0" fontId="0" fillId="0" borderId="15" xfId="0" applyBorder="1" applyAlignment="1" applyProtection="1">
      <alignment horizontal="center" vertical="center"/>
      <protection locked="0"/>
    </xf>
    <xf numFmtId="2" fontId="0" fillId="0" borderId="12" xfId="0" applyNumberFormat="1" applyBorder="1" applyAlignment="1" applyProtection="1">
      <alignment horizontal="center" vertical="center" wrapText="1"/>
      <protection locked="0"/>
    </xf>
    <xf numFmtId="167" fontId="0" fillId="0" borderId="16"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0" fontId="0" fillId="0" borderId="3" xfId="0" applyBorder="1" applyAlignment="1" applyProtection="1">
      <alignment horizontal="center" vertical="center"/>
      <protection locked="0"/>
    </xf>
    <xf numFmtId="2" fontId="0" fillId="0" borderId="13" xfId="0" applyNumberFormat="1" applyBorder="1" applyAlignment="1" applyProtection="1">
      <alignment horizontal="center" vertical="center" wrapText="1"/>
      <protection locked="0"/>
    </xf>
    <xf numFmtId="167"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xf>
    <xf numFmtId="0" fontId="0" fillId="0" borderId="25" xfId="0"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167" fontId="0" fillId="0" borderId="23" xfId="0" applyNumberFormat="1" applyBorder="1" applyAlignment="1" applyProtection="1">
      <alignment horizontal="center" vertical="center" wrapText="1"/>
      <protection locked="0"/>
    </xf>
    <xf numFmtId="9" fontId="6" fillId="0" borderId="22" xfId="7" applyFont="1" applyBorder="1" applyAlignment="1" applyProtection="1">
      <alignment horizontal="center" vertical="center" wrapText="1"/>
      <protection locked="0"/>
    </xf>
    <xf numFmtId="4" fontId="0" fillId="0" borderId="24"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6" fillId="0" borderId="0" xfId="7"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2"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40" fillId="0" borderId="26" xfId="0" applyNumberFormat="1" applyFont="1" applyBorder="1" applyAlignment="1" applyProtection="1">
      <alignment horizontal="center" vertical="center"/>
      <protection locked="0"/>
    </xf>
    <xf numFmtId="4" fontId="40" fillId="3" borderId="27" xfId="0" applyNumberFormat="1" applyFont="1" applyFill="1" applyBorder="1" applyAlignment="1" applyProtection="1">
      <alignment horizontal="center" vertical="center"/>
    </xf>
    <xf numFmtId="0" fontId="0" fillId="0" borderId="4" xfId="0" applyBorder="1" applyProtection="1">
      <protection locked="0"/>
    </xf>
    <xf numFmtId="14" fontId="0" fillId="0" borderId="0" xfId="0" applyNumberFormat="1" applyFont="1" applyBorder="1" applyAlignment="1" applyProtection="1">
      <alignment horizontal="left" vertical="center"/>
      <protection locked="0"/>
    </xf>
    <xf numFmtId="4" fontId="40" fillId="0" borderId="2" xfId="0" applyNumberFormat="1" applyFont="1" applyBorder="1" applyAlignment="1" applyProtection="1">
      <alignment horizontal="center" vertical="center"/>
      <protection locked="0"/>
    </xf>
    <xf numFmtId="4" fontId="40" fillId="0" borderId="28" xfId="0" applyNumberFormat="1" applyFont="1" applyBorder="1" applyAlignment="1" applyProtection="1">
      <alignment horizontal="center" vertical="center"/>
    </xf>
    <xf numFmtId="4" fontId="41" fillId="0" borderId="26" xfId="0" applyNumberFormat="1" applyFont="1" applyBorder="1" applyAlignment="1" applyProtection="1">
      <alignment horizontal="center" vertical="center"/>
      <protection locked="0"/>
    </xf>
    <xf numFmtId="4" fontId="41" fillId="0" borderId="27" xfId="0" applyNumberFormat="1" applyFont="1" applyBorder="1" applyAlignment="1" applyProtection="1">
      <alignment horizontal="center" vertical="center"/>
      <protection locked="0"/>
    </xf>
    <xf numFmtId="4" fontId="41" fillId="3" borderId="27"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2" fillId="0" borderId="0" xfId="0" applyFont="1" applyBorder="1" applyProtection="1">
      <protection locked="0"/>
    </xf>
    <xf numFmtId="0" fontId="39"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3" fillId="0" borderId="0" xfId="0" applyFont="1" applyProtection="1">
      <protection locked="0"/>
    </xf>
    <xf numFmtId="0" fontId="44" fillId="0" borderId="0" xfId="0" applyFont="1" applyBorder="1" applyAlignment="1" applyProtection="1">
      <alignment vertical="center"/>
      <protection locked="0"/>
    </xf>
    <xf numFmtId="4" fontId="44" fillId="0" borderId="0" xfId="0" applyNumberFormat="1" applyFont="1" applyBorder="1" applyAlignment="1" applyProtection="1">
      <alignment horizontal="center" vertical="center"/>
      <protection locked="0"/>
    </xf>
    <xf numFmtId="4" fontId="44" fillId="0" borderId="2" xfId="0" applyNumberFormat="1" applyFont="1" applyBorder="1" applyAlignment="1" applyProtection="1">
      <alignment vertical="center"/>
    </xf>
    <xf numFmtId="4" fontId="44" fillId="0" borderId="0" xfId="0" applyNumberFormat="1" applyFont="1" applyBorder="1" applyAlignment="1" applyProtection="1">
      <alignment vertical="center"/>
    </xf>
    <xf numFmtId="4" fontId="36" fillId="0" borderId="0" xfId="0" applyNumberFormat="1" applyFont="1" applyBorder="1" applyProtection="1">
      <protection locked="0"/>
    </xf>
    <xf numFmtId="0" fontId="26" fillId="0" borderId="0" xfId="0" applyNumberFormat="1" applyFont="1" applyBorder="1" applyAlignment="1" applyProtection="1">
      <alignment horizontal="left"/>
      <protection locked="0"/>
    </xf>
    <xf numFmtId="43" fontId="45" fillId="0" borderId="0" xfId="3" applyFont="1" applyBorder="1" applyAlignment="1" applyProtection="1">
      <alignment horizontal="right"/>
    </xf>
    <xf numFmtId="43" fontId="26" fillId="0" borderId="0" xfId="3" applyFont="1" applyBorder="1" applyAlignment="1" applyProtection="1">
      <alignment horizontal="right" vertical="center"/>
    </xf>
    <xf numFmtId="0" fontId="46" fillId="0" borderId="0" xfId="0" applyFont="1" applyProtection="1">
      <protection locked="0"/>
    </xf>
    <xf numFmtId="0" fontId="0" fillId="0" borderId="0" xfId="0" applyAlignment="1" applyProtection="1">
      <protection locked="0"/>
    </xf>
    <xf numFmtId="0" fontId="0" fillId="0" borderId="53" xfId="0" applyBorder="1" applyProtection="1">
      <protection locked="0"/>
    </xf>
    <xf numFmtId="0" fontId="0" fillId="0" borderId="54" xfId="0" applyBorder="1" applyProtection="1">
      <protection locked="0"/>
    </xf>
    <xf numFmtId="0" fontId="0" fillId="0" borderId="55" xfId="0" applyBorder="1" applyProtection="1">
      <protection locked="0"/>
    </xf>
    <xf numFmtId="0" fontId="0" fillId="0" borderId="29" xfId="0" applyBorder="1" applyProtection="1">
      <protection locked="0"/>
    </xf>
    <xf numFmtId="0" fontId="47" fillId="0" borderId="0" xfId="0" applyFont="1" applyProtection="1">
      <protection locked="0"/>
    </xf>
    <xf numFmtId="43" fontId="47" fillId="0" borderId="0" xfId="0" applyNumberFormat="1" applyFont="1" applyProtection="1">
      <protection locked="0"/>
    </xf>
    <xf numFmtId="0" fontId="48" fillId="0" borderId="0" xfId="1" applyFont="1" applyProtection="1">
      <protection locked="0"/>
    </xf>
    <xf numFmtId="0" fontId="0" fillId="2" borderId="30" xfId="0" applyFill="1" applyBorder="1" applyProtection="1">
      <protection locked="0"/>
    </xf>
    <xf numFmtId="0" fontId="0" fillId="2" borderId="29" xfId="0" applyFill="1" applyBorder="1" applyProtection="1">
      <protection locked="0"/>
    </xf>
    <xf numFmtId="0" fontId="49" fillId="2" borderId="29" xfId="0" applyFont="1" applyFill="1" applyBorder="1" applyAlignment="1" applyProtection="1">
      <alignment vertical="center"/>
      <protection locked="0"/>
    </xf>
    <xf numFmtId="0" fontId="50" fillId="2" borderId="29" xfId="0" applyFont="1" applyFill="1" applyBorder="1" applyAlignment="1" applyProtection="1">
      <alignment vertical="center"/>
      <protection locked="0"/>
    </xf>
    <xf numFmtId="0" fontId="0" fillId="2" borderId="31" xfId="0" applyFill="1" applyBorder="1" applyProtection="1">
      <protection locked="0"/>
    </xf>
    <xf numFmtId="0" fontId="0" fillId="2" borderId="4" xfId="0" applyFill="1" applyBorder="1" applyProtection="1">
      <protection locked="0"/>
    </xf>
    <xf numFmtId="0" fontId="0" fillId="0" borderId="0" xfId="0" applyBorder="1" applyAlignment="1" applyProtection="1">
      <alignment horizontal="center"/>
      <protection locked="0"/>
    </xf>
    <xf numFmtId="0" fontId="30" fillId="2" borderId="32" xfId="0" applyFont="1" applyFill="1" applyBorder="1" applyProtection="1">
      <protection locked="0"/>
    </xf>
    <xf numFmtId="0" fontId="26" fillId="2" borderId="0" xfId="0" applyFont="1" applyFill="1" applyBorder="1" applyProtection="1">
      <protection locked="0"/>
    </xf>
    <xf numFmtId="0" fontId="30" fillId="2" borderId="0" xfId="0" applyFont="1" applyFill="1" applyBorder="1" applyProtection="1">
      <protection locked="0"/>
    </xf>
    <xf numFmtId="0" fontId="51" fillId="2" borderId="0" xfId="0" applyFont="1" applyFill="1" applyBorder="1" applyAlignment="1" applyProtection="1">
      <alignment horizontal="right" vertical="center"/>
      <protection locked="0"/>
    </xf>
    <xf numFmtId="0" fontId="52" fillId="2" borderId="0" xfId="0" applyFont="1" applyFill="1" applyBorder="1" applyAlignment="1" applyProtection="1">
      <alignment horizontal="left" vertical="center"/>
      <protection locked="0"/>
    </xf>
    <xf numFmtId="0" fontId="31" fillId="2" borderId="32" xfId="0" applyFont="1" applyFill="1" applyBorder="1" applyAlignment="1" applyProtection="1">
      <alignment horizontal="right" vertical="center"/>
      <protection locked="0"/>
    </xf>
    <xf numFmtId="0" fontId="30" fillId="0" borderId="0" xfId="0" applyFont="1" applyBorder="1" applyProtection="1">
      <protection locked="0"/>
    </xf>
    <xf numFmtId="0" fontId="44" fillId="0" borderId="0" xfId="0" applyFont="1" applyBorder="1" applyAlignment="1" applyProtection="1">
      <protection locked="0"/>
    </xf>
    <xf numFmtId="14" fontId="34" fillId="6" borderId="0" xfId="0" applyNumberFormat="1" applyFont="1" applyFill="1" applyBorder="1" applyAlignment="1" applyProtection="1">
      <alignment horizontal="left"/>
      <protection locked="0"/>
    </xf>
    <xf numFmtId="0" fontId="30" fillId="0" borderId="32" xfId="0" applyFont="1" applyBorder="1" applyProtection="1">
      <protection locked="0"/>
    </xf>
    <xf numFmtId="0" fontId="0" fillId="0" borderId="32" xfId="0" applyBorder="1" applyProtection="1">
      <protection locked="0"/>
    </xf>
    <xf numFmtId="0" fontId="32" fillId="4" borderId="30" xfId="0" applyFont="1" applyFill="1" applyBorder="1" applyProtection="1">
      <protection locked="0"/>
    </xf>
    <xf numFmtId="0" fontId="0" fillId="4" borderId="29" xfId="0" applyFill="1" applyBorder="1" applyProtection="1">
      <protection locked="0"/>
    </xf>
    <xf numFmtId="0" fontId="0" fillId="3" borderId="33" xfId="0" applyFill="1" applyBorder="1" applyProtection="1">
      <protection locked="0"/>
    </xf>
    <xf numFmtId="0" fontId="0" fillId="3" borderId="29" xfId="0" applyFill="1" applyBorder="1" applyProtection="1">
      <protection locked="0"/>
    </xf>
    <xf numFmtId="0" fontId="32" fillId="3" borderId="29" xfId="0" applyFont="1" applyFill="1" applyBorder="1" applyAlignment="1" applyProtection="1">
      <alignment horizontal="left"/>
      <protection locked="0"/>
    </xf>
    <xf numFmtId="0" fontId="0" fillId="3" borderId="31" xfId="0" applyFill="1" applyBorder="1" applyProtection="1">
      <protection locked="0"/>
    </xf>
    <xf numFmtId="0" fontId="33" fillId="4" borderId="4" xfId="0" applyFont="1" applyFill="1" applyBorder="1" applyAlignment="1" applyProtection="1">
      <alignment horizontal="left" indent="1"/>
      <protection locked="0"/>
    </xf>
    <xf numFmtId="0" fontId="0" fillId="3" borderId="32" xfId="0" applyFill="1" applyBorder="1" applyProtection="1">
      <protection locked="0"/>
    </xf>
    <xf numFmtId="0" fontId="32" fillId="4" borderId="4" xfId="0" applyFont="1" applyFill="1" applyBorder="1" applyAlignment="1" applyProtection="1">
      <alignment horizontal="left" indent="1"/>
      <protection locked="0"/>
    </xf>
    <xf numFmtId="0" fontId="35" fillId="4" borderId="4" xfId="0" applyFont="1" applyFill="1" applyBorder="1" applyAlignment="1" applyProtection="1">
      <alignment horizontal="left" indent="1"/>
      <protection locked="0"/>
    </xf>
    <xf numFmtId="0" fontId="35" fillId="4" borderId="34" xfId="0" applyFont="1" applyFill="1" applyBorder="1" applyAlignment="1" applyProtection="1">
      <alignment horizontal="left" indent="1"/>
      <protection locked="0"/>
    </xf>
    <xf numFmtId="1" fontId="0" fillId="4" borderId="35" xfId="0" applyNumberFormat="1" applyFill="1" applyBorder="1" applyAlignment="1" applyProtection="1">
      <alignment horizontal="left"/>
      <protection locked="0"/>
    </xf>
    <xf numFmtId="0" fontId="0" fillId="3" borderId="36" xfId="0" applyFill="1" applyBorder="1" applyProtection="1">
      <protection locked="0"/>
    </xf>
    <xf numFmtId="0" fontId="0" fillId="3" borderId="35" xfId="0" applyFill="1" applyBorder="1" applyProtection="1">
      <protection locked="0"/>
    </xf>
    <xf numFmtId="0" fontId="32" fillId="3" borderId="35" xfId="0" applyFont="1" applyFill="1" applyBorder="1" applyAlignment="1" applyProtection="1">
      <alignment vertical="top" wrapText="1"/>
      <protection locked="0"/>
    </xf>
    <xf numFmtId="0" fontId="36" fillId="0" borderId="0" xfId="0" applyFont="1" applyBorder="1" applyProtection="1">
      <protection locked="0"/>
    </xf>
    <xf numFmtId="0" fontId="0" fillId="0" borderId="0" xfId="0" applyFill="1" applyBorder="1" applyAlignment="1" applyProtection="1">
      <alignment horizontal="left" vertical="top" wrapText="1"/>
      <protection locked="0"/>
    </xf>
    <xf numFmtId="0" fontId="32" fillId="5" borderId="9" xfId="0" applyFont="1" applyFill="1" applyBorder="1" applyAlignment="1" applyProtection="1">
      <alignment horizontal="center" vertical="center"/>
      <protection locked="0"/>
    </xf>
    <xf numFmtId="0" fontId="38" fillId="5" borderId="9" xfId="0" applyFont="1" applyFill="1" applyBorder="1" applyAlignment="1" applyProtection="1">
      <alignment horizontal="center" vertical="center"/>
      <protection locked="0"/>
    </xf>
    <xf numFmtId="0" fontId="32" fillId="0" borderId="5" xfId="0" applyFont="1" applyBorder="1" applyAlignment="1" applyProtection="1">
      <alignment horizontal="left"/>
      <protection locked="0"/>
    </xf>
    <xf numFmtId="0" fontId="32" fillId="0" borderId="2" xfId="0" applyFont="1" applyBorder="1" applyAlignment="1" applyProtection="1">
      <alignment horizontal="left"/>
      <protection locked="0"/>
    </xf>
    <xf numFmtId="0" fontId="32" fillId="0" borderId="2" xfId="0" applyFont="1" applyBorder="1" applyAlignment="1" applyProtection="1">
      <alignment horizontal="right"/>
      <protection locked="0"/>
    </xf>
    <xf numFmtId="0" fontId="32" fillId="0" borderId="2" xfId="0" applyFont="1" applyBorder="1" applyAlignment="1" applyProtection="1">
      <alignment horizontal="center"/>
      <protection locked="0"/>
    </xf>
    <xf numFmtId="0" fontId="32" fillId="0" borderId="6" xfId="0" applyFont="1" applyBorder="1" applyAlignment="1" applyProtection="1">
      <alignment horizontal="center"/>
      <protection locked="0"/>
    </xf>
    <xf numFmtId="49" fontId="0" fillId="0" borderId="13"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13" xfId="0" applyNumberFormat="1" applyBorder="1" applyAlignment="1" applyProtection="1">
      <alignment vertical="center" wrapText="1"/>
      <protection locked="0"/>
    </xf>
    <xf numFmtId="167" fontId="0" fillId="0" borderId="19" xfId="0" applyNumberFormat="1" applyBorder="1" applyAlignment="1" applyProtection="1">
      <alignment horizontal="right" vertical="center" wrapText="1"/>
      <protection locked="0"/>
    </xf>
    <xf numFmtId="9" fontId="6" fillId="0" borderId="13" xfId="7" applyFont="1" applyBorder="1" applyAlignment="1" applyProtection="1">
      <alignment horizontal="right" vertical="center" wrapText="1"/>
      <protection locked="0"/>
    </xf>
    <xf numFmtId="4" fontId="0" fillId="0" borderId="13" xfId="0" applyNumberFormat="1" applyBorder="1" applyAlignment="1" applyProtection="1">
      <alignment horizontal="right" vertical="center" wrapText="1"/>
    </xf>
    <xf numFmtId="0" fontId="0" fillId="3" borderId="10" xfId="0" applyFill="1" applyBorder="1" applyAlignment="1" applyProtection="1">
      <alignment horizontal="center" vertical="center"/>
      <protection locked="0"/>
    </xf>
    <xf numFmtId="49" fontId="0" fillId="0" borderId="13" xfId="0" applyNumberFormat="1" applyBorder="1" applyAlignment="1" applyProtection="1">
      <alignment horizontal="center" vertical="center" wrapText="1"/>
      <protection locked="0"/>
    </xf>
    <xf numFmtId="0" fontId="20" fillId="0" borderId="3" xfId="0" applyFont="1" applyBorder="1" applyAlignment="1" applyProtection="1">
      <alignment horizontal="center" vertical="center"/>
      <protection locked="0"/>
    </xf>
    <xf numFmtId="4" fontId="0" fillId="0" borderId="13" xfId="0" applyNumberFormat="1" applyBorder="1" applyAlignment="1" applyProtection="1">
      <alignment horizontal="center" vertical="center" wrapText="1"/>
    </xf>
    <xf numFmtId="49" fontId="0" fillId="0" borderId="37"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2" fontId="0" fillId="0" borderId="37" xfId="0" applyNumberForma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9" fontId="6" fillId="0" borderId="37" xfId="7" applyFont="1" applyBorder="1" applyAlignment="1" applyProtection="1">
      <alignment horizontal="center" vertical="center" wrapText="1"/>
      <protection locked="0"/>
    </xf>
    <xf numFmtId="4" fontId="0" fillId="0" borderId="37" xfId="0" applyNumberFormat="1" applyBorder="1" applyAlignment="1" applyProtection="1">
      <alignment horizontal="center" vertical="center" wrapText="1"/>
    </xf>
    <xf numFmtId="0" fontId="0" fillId="0" borderId="26" xfId="0" applyBorder="1" applyProtection="1">
      <protection locked="0"/>
    </xf>
    <xf numFmtId="4" fontId="40" fillId="0" borderId="9" xfId="0" applyNumberFormat="1" applyFont="1" applyBorder="1" applyAlignment="1" applyProtection="1">
      <alignment horizontal="center" vertical="center"/>
      <protection locked="0"/>
    </xf>
    <xf numFmtId="4" fontId="40" fillId="3" borderId="9" xfId="0" applyNumberFormat="1" applyFont="1" applyFill="1" applyBorder="1" applyAlignment="1" applyProtection="1">
      <alignment horizontal="center" vertical="center"/>
    </xf>
    <xf numFmtId="4" fontId="40" fillId="0" borderId="0" xfId="0" applyNumberFormat="1" applyFont="1" applyBorder="1" applyAlignment="1" applyProtection="1">
      <alignment horizontal="center" vertical="center"/>
      <protection locked="0"/>
    </xf>
    <xf numFmtId="4" fontId="40" fillId="0" borderId="0" xfId="0" applyNumberFormat="1" applyFont="1" applyBorder="1" applyAlignment="1" applyProtection="1">
      <alignment horizontal="center" vertical="center"/>
    </xf>
    <xf numFmtId="4" fontId="41" fillId="3" borderId="38" xfId="0" applyNumberFormat="1" applyFont="1" applyFill="1" applyBorder="1" applyAlignment="1" applyProtection="1">
      <alignment horizontal="center" vertical="center"/>
    </xf>
    <xf numFmtId="0" fontId="43" fillId="0" borderId="0" xfId="0" applyFont="1" applyBorder="1" applyProtection="1">
      <protection locked="0"/>
    </xf>
    <xf numFmtId="0" fontId="46" fillId="0" borderId="0" xfId="0" applyFont="1" applyBorder="1" applyProtection="1">
      <protection locked="0"/>
    </xf>
    <xf numFmtId="0" fontId="0" fillId="0" borderId="0" xfId="0" applyBorder="1" applyAlignment="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3" borderId="0" xfId="0" applyFont="1" applyFill="1" applyBorder="1" applyAlignment="1" applyProtection="1">
      <alignment wrapText="1"/>
      <protection locked="0"/>
    </xf>
    <xf numFmtId="0" fontId="0" fillId="3" borderId="32"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2" fontId="6" fillId="0" borderId="0" xfId="7" applyNumberFormat="1" applyFont="1" applyAlignment="1">
      <alignment horizontal="right" indent="1"/>
    </xf>
    <xf numFmtId="2" fontId="26" fillId="0" borderId="0" xfId="7" applyNumberFormat="1" applyFont="1" applyFill="1" applyAlignment="1">
      <alignment horizontal="center"/>
    </xf>
    <xf numFmtId="0" fontId="19" fillId="2" borderId="0" xfId="0" applyFont="1" applyFill="1" applyBorder="1" applyAlignment="1">
      <alignment vertical="center" wrapText="1"/>
    </xf>
    <xf numFmtId="14" fontId="24" fillId="3" borderId="0" xfId="0" applyNumberFormat="1" applyFont="1" applyFill="1" applyBorder="1" applyAlignment="1">
      <alignment horizontal="center" vertical="center"/>
    </xf>
    <xf numFmtId="14" fontId="19" fillId="2" borderId="0" xfId="0" applyNumberFormat="1" applyFont="1" applyFill="1" applyBorder="1" applyAlignment="1">
      <alignment vertical="center"/>
    </xf>
    <xf numFmtId="164" fontId="19" fillId="3" borderId="3" xfId="0" applyNumberFormat="1" applyFont="1" applyFill="1" applyBorder="1" applyAlignment="1">
      <alignment horizontal="center" vertical="center"/>
    </xf>
    <xf numFmtId="0" fontId="19" fillId="3" borderId="3" xfId="0" applyNumberFormat="1" applyFont="1" applyFill="1" applyBorder="1" applyAlignment="1">
      <alignment horizontal="center" vertical="center"/>
    </xf>
    <xf numFmtId="0" fontId="19" fillId="0" borderId="9" xfId="0" applyFont="1" applyBorder="1" applyAlignment="1">
      <alignment horizontal="center" vertical="center"/>
    </xf>
    <xf numFmtId="0" fontId="19" fillId="0" borderId="9" xfId="0" applyFont="1" applyBorder="1" applyAlignment="1">
      <alignment vertical="center"/>
    </xf>
    <xf numFmtId="0" fontId="19" fillId="3" borderId="9" xfId="0" applyFont="1" applyFill="1" applyBorder="1" applyAlignment="1">
      <alignment vertical="center"/>
    </xf>
    <xf numFmtId="0" fontId="19" fillId="7" borderId="9" xfId="0" applyFont="1" applyFill="1" applyBorder="1" applyAlignment="1">
      <alignment vertical="center"/>
    </xf>
    <xf numFmtId="0" fontId="19" fillId="4" borderId="9" xfId="0" applyFont="1" applyFill="1" applyBorder="1" applyAlignment="1">
      <alignment horizontal="center" vertical="center"/>
    </xf>
    <xf numFmtId="0" fontId="25" fillId="4" borderId="9" xfId="0" applyFont="1" applyFill="1" applyBorder="1" applyAlignment="1">
      <alignment horizontal="center" vertical="center"/>
    </xf>
    <xf numFmtId="0" fontId="0" fillId="4" borderId="9" xfId="0" applyFill="1" applyBorder="1" applyAlignment="1">
      <alignment vertical="center"/>
    </xf>
    <xf numFmtId="0" fontId="18" fillId="3" borderId="39" xfId="0" applyFont="1" applyFill="1" applyBorder="1" applyAlignment="1" applyProtection="1">
      <alignment horizontal="left"/>
      <protection locked="0"/>
    </xf>
    <xf numFmtId="14" fontId="53" fillId="6" borderId="0" xfId="0" applyNumberFormat="1" applyFont="1" applyFill="1" applyBorder="1" applyAlignment="1" applyProtection="1">
      <alignment horizontal="left"/>
      <protection locked="0"/>
    </xf>
    <xf numFmtId="0" fontId="18" fillId="0" borderId="0" xfId="0" applyFont="1" applyAlignment="1">
      <alignment horizontal="left" vertical="center"/>
    </xf>
    <xf numFmtId="0" fontId="19" fillId="0" borderId="0" xfId="0" applyFont="1" applyAlignment="1">
      <alignment horizontal="center" vertical="center"/>
    </xf>
    <xf numFmtId="0" fontId="0" fillId="0" borderId="0" xfId="0"/>
    <xf numFmtId="0" fontId="54" fillId="0" borderId="0" xfId="0" applyFont="1" applyAlignment="1">
      <alignment vertical="center"/>
    </xf>
    <xf numFmtId="0" fontId="55"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6" fillId="0" borderId="0" xfId="7" applyNumberFormat="1" applyFont="1" applyAlignment="1">
      <alignment horizontal="center"/>
    </xf>
    <xf numFmtId="2" fontId="26" fillId="0" borderId="0" xfId="0" applyNumberFormat="1" applyFont="1" applyFill="1" applyAlignment="1">
      <alignment horizontal="center"/>
    </xf>
    <xf numFmtId="0" fontId="56" fillId="0" borderId="0" xfId="0" applyFont="1"/>
    <xf numFmtId="0" fontId="34" fillId="3" borderId="41" xfId="0" applyFont="1" applyFill="1" applyBorder="1" applyAlignment="1">
      <alignment vertical="center"/>
    </xf>
    <xf numFmtId="0" fontId="34" fillId="3" borderId="42" xfId="0" applyFont="1" applyFill="1" applyBorder="1" applyAlignment="1">
      <alignment vertical="center" wrapText="1"/>
    </xf>
    <xf numFmtId="2" fontId="34" fillId="3" borderId="42" xfId="0" applyNumberFormat="1" applyFont="1" applyFill="1" applyBorder="1" applyAlignment="1">
      <alignment horizontal="right" vertical="center" wrapText="1"/>
    </xf>
    <xf numFmtId="0" fontId="34" fillId="3" borderId="42" xfId="0" applyFont="1" applyFill="1" applyBorder="1" applyAlignment="1">
      <alignment horizontal="left" vertical="center" wrapText="1" indent="1"/>
    </xf>
    <xf numFmtId="0" fontId="0" fillId="0" borderId="0" xfId="0" applyBorder="1"/>
    <xf numFmtId="2" fontId="34" fillId="3" borderId="42" xfId="7" applyNumberFormat="1" applyFont="1" applyFill="1" applyBorder="1" applyAlignment="1">
      <alignment horizontal="center" vertical="center" wrapText="1"/>
    </xf>
    <xf numFmtId="2" fontId="57" fillId="3" borderId="42" xfId="7" applyNumberFormat="1" applyFont="1" applyFill="1" applyBorder="1" applyAlignment="1">
      <alignment horizontal="center" vertical="center" wrapText="1"/>
    </xf>
    <xf numFmtId="2" fontId="6" fillId="8" borderId="40" xfId="7" applyNumberFormat="1" applyFont="1" applyFill="1" applyBorder="1" applyAlignment="1" applyProtection="1">
      <alignment horizontal="right" vertical="center" indent="1"/>
      <protection locked="0"/>
    </xf>
    <xf numFmtId="2" fontId="26" fillId="0" borderId="40" xfId="7" applyNumberFormat="1" applyFont="1" applyFill="1" applyBorder="1" applyAlignment="1">
      <alignment horizontal="center" vertical="center"/>
    </xf>
    <xf numFmtId="2" fontId="0" fillId="0" borderId="0" xfId="0" applyNumberFormat="1" applyAlignment="1">
      <alignment horizontal="right" vertical="center" indent="1"/>
    </xf>
    <xf numFmtId="14" fontId="0" fillId="0" borderId="0" xfId="0" applyNumberFormat="1"/>
    <xf numFmtId="0" fontId="20" fillId="0" borderId="0" xfId="0" applyFont="1"/>
    <xf numFmtId="0" fontId="0" fillId="8" borderId="0" xfId="0" applyFill="1"/>
    <xf numFmtId="0" fontId="0" fillId="2" borderId="0" xfId="0" applyFill="1"/>
    <xf numFmtId="9" fontId="0" fillId="0" borderId="0" xfId="0" applyNumberFormat="1"/>
    <xf numFmtId="2" fontId="6" fillId="8" borderId="0" xfId="7" applyNumberFormat="1" applyFont="1" applyFill="1" applyAlignment="1">
      <alignment horizontal="right" indent="1"/>
    </xf>
    <xf numFmtId="0" fontId="19" fillId="2" borderId="2" xfId="0" applyFont="1" applyFill="1" applyBorder="1" applyAlignment="1">
      <alignment horizontal="center" vertical="center"/>
    </xf>
    <xf numFmtId="0" fontId="24" fillId="3" borderId="3" xfId="0" applyFont="1" applyFill="1" applyBorder="1" applyAlignment="1">
      <alignment horizontal="center" vertical="center"/>
    </xf>
    <xf numFmtId="0" fontId="25" fillId="3" borderId="0" xfId="0" applyFont="1" applyFill="1" applyBorder="1" applyAlignment="1">
      <alignment horizontal="center" vertical="center"/>
    </xf>
    <xf numFmtId="0" fontId="19" fillId="2" borderId="2" xfId="0" applyFont="1" applyFill="1" applyBorder="1" applyAlignment="1">
      <alignment vertical="center"/>
    </xf>
    <xf numFmtId="164" fontId="19" fillId="3" borderId="0" xfId="0" applyNumberFormat="1" applyFont="1" applyFill="1" applyBorder="1" applyAlignment="1">
      <alignment horizontal="center" vertical="center"/>
    </xf>
    <xf numFmtId="0" fontId="0" fillId="9" borderId="40" xfId="0" applyFill="1" applyBorder="1" applyAlignment="1" applyProtection="1">
      <alignment vertical="center"/>
      <protection locked="0"/>
    </xf>
    <xf numFmtId="44" fontId="0" fillId="9" borderId="40" xfId="0" applyNumberFormat="1" applyFill="1" applyBorder="1" applyAlignment="1" applyProtection="1">
      <alignment horizontal="right" vertical="center" indent="1"/>
      <protection locked="0"/>
    </xf>
    <xf numFmtId="49" fontId="25" fillId="9" borderId="40" xfId="0" applyNumberFormat="1" applyFont="1" applyFill="1" applyBorder="1" applyAlignment="1" applyProtection="1">
      <alignment horizontal="left" vertical="center" indent="1"/>
      <protection locked="0"/>
    </xf>
    <xf numFmtId="44" fontId="0" fillId="10" borderId="40" xfId="0" applyNumberFormat="1" applyFill="1" applyBorder="1" applyAlignment="1" applyProtection="1">
      <alignment horizontal="right" vertical="center" indent="1"/>
      <protection locked="0"/>
    </xf>
    <xf numFmtId="49" fontId="25" fillId="10" borderId="40" xfId="0" applyNumberFormat="1" applyFont="1" applyFill="1" applyBorder="1" applyAlignment="1" applyProtection="1">
      <alignment horizontal="left" vertical="center" indent="1"/>
      <protection locked="0"/>
    </xf>
    <xf numFmtId="0" fontId="0" fillId="11" borderId="40" xfId="0" applyFill="1" applyBorder="1" applyAlignment="1" applyProtection="1">
      <alignment vertical="center"/>
      <protection locked="0"/>
    </xf>
    <xf numFmtId="44" fontId="0" fillId="11" borderId="40" xfId="0" applyNumberFormat="1" applyFill="1" applyBorder="1" applyAlignment="1" applyProtection="1">
      <alignment horizontal="right" vertical="center" indent="1"/>
      <protection locked="0"/>
    </xf>
    <xf numFmtId="49" fontId="25" fillId="11" borderId="40" xfId="0" applyNumberFormat="1" applyFont="1" applyFill="1" applyBorder="1" applyAlignment="1" applyProtection="1">
      <alignment horizontal="left" vertical="center" indent="1"/>
      <protection locked="0"/>
    </xf>
    <xf numFmtId="0" fontId="0" fillId="12" borderId="40" xfId="0" applyFill="1" applyBorder="1" applyAlignment="1" applyProtection="1">
      <alignment vertical="center"/>
      <protection locked="0"/>
    </xf>
    <xf numFmtId="44" fontId="0" fillId="12" borderId="40" xfId="0" applyNumberFormat="1" applyFill="1" applyBorder="1" applyAlignment="1" applyProtection="1">
      <alignment horizontal="right" vertical="center" indent="1"/>
      <protection locked="0"/>
    </xf>
    <xf numFmtId="49" fontId="25" fillId="12" borderId="40" xfId="0" applyNumberFormat="1" applyFont="1" applyFill="1" applyBorder="1" applyAlignment="1" applyProtection="1">
      <alignment horizontal="left" vertical="center" indent="1"/>
      <protection locked="0"/>
    </xf>
    <xf numFmtId="0" fontId="20" fillId="10" borderId="40" xfId="0" applyFont="1" applyFill="1" applyBorder="1" applyAlignment="1" applyProtection="1">
      <alignment vertical="center"/>
      <protection locked="0"/>
    </xf>
    <xf numFmtId="0" fontId="0" fillId="13" borderId="40" xfId="0" applyFill="1" applyBorder="1" applyAlignment="1" applyProtection="1">
      <alignment vertical="center"/>
      <protection locked="0"/>
    </xf>
    <xf numFmtId="44" fontId="0" fillId="13" borderId="40" xfId="0" applyNumberFormat="1" applyFill="1" applyBorder="1" applyAlignment="1" applyProtection="1">
      <alignment horizontal="right" vertical="center" indent="1"/>
      <protection locked="0"/>
    </xf>
    <xf numFmtId="49" fontId="25" fillId="13" borderId="40" xfId="0" applyNumberFormat="1" applyFont="1" applyFill="1" applyBorder="1" applyAlignment="1" applyProtection="1">
      <alignment horizontal="left" vertical="center" indent="1"/>
      <protection locked="0"/>
    </xf>
    <xf numFmtId="0" fontId="0" fillId="15" borderId="40" xfId="0" applyFill="1" applyBorder="1" applyAlignment="1" applyProtection="1">
      <alignment vertical="center"/>
      <protection locked="0"/>
    </xf>
    <xf numFmtId="44" fontId="0" fillId="15" borderId="40" xfId="0" applyNumberFormat="1" applyFill="1" applyBorder="1" applyAlignment="1" applyProtection="1">
      <alignment horizontal="right" vertical="center" indent="1"/>
      <protection locked="0"/>
    </xf>
    <xf numFmtId="49" fontId="25" fillId="15" borderId="40" xfId="0" applyNumberFormat="1" applyFont="1" applyFill="1" applyBorder="1" applyAlignment="1" applyProtection="1">
      <alignment horizontal="left" vertical="center" indent="1"/>
      <protection locked="0"/>
    </xf>
    <xf numFmtId="2" fontId="0" fillId="11" borderId="40"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19" fillId="2" borderId="0" xfId="0" applyFont="1" applyFill="1" applyBorder="1" applyAlignment="1">
      <alignment horizontal="center" vertical="center"/>
    </xf>
    <xf numFmtId="0" fontId="27" fillId="3" borderId="0" xfId="0" applyFont="1" applyFill="1" applyBorder="1" applyAlignment="1">
      <alignment horizontal="center" vertical="center"/>
    </xf>
    <xf numFmtId="0" fontId="0" fillId="2" borderId="0" xfId="0" applyFill="1" applyAlignment="1">
      <alignment horizontal="left" vertical="center"/>
    </xf>
    <xf numFmtId="0" fontId="19" fillId="0" borderId="0" xfId="0" applyFont="1" applyAlignment="1">
      <alignment horizontal="center" vertical="center"/>
    </xf>
    <xf numFmtId="0" fontId="20" fillId="2" borderId="0" xfId="0" applyFont="1" applyFill="1" applyAlignment="1">
      <alignment horizontal="left" vertical="center"/>
    </xf>
    <xf numFmtId="0" fontId="24" fillId="3" borderId="3" xfId="0" applyFont="1" applyFill="1" applyBorder="1" applyAlignment="1">
      <alignment horizontal="center" vertical="center"/>
    </xf>
    <xf numFmtId="0" fontId="19" fillId="4" borderId="0" xfId="0" applyFont="1" applyFill="1" applyAlignment="1">
      <alignment horizontal="left" vertical="center"/>
    </xf>
    <xf numFmtId="0" fontId="19" fillId="2" borderId="0" xfId="0" applyFont="1" applyFill="1" applyBorder="1" applyAlignment="1">
      <alignment horizontal="center" vertical="center" wrapText="1"/>
    </xf>
    <xf numFmtId="0" fontId="0" fillId="0" borderId="0" xfId="0" applyAlignment="1" applyProtection="1">
      <alignment horizontal="center"/>
      <protection locked="0"/>
    </xf>
    <xf numFmtId="0" fontId="23" fillId="2" borderId="0" xfId="0" applyFont="1" applyFill="1" applyBorder="1" applyAlignment="1">
      <alignment horizontal="center" vertical="center" wrapText="1"/>
    </xf>
    <xf numFmtId="14" fontId="19" fillId="2" borderId="0" xfId="0" applyNumberFormat="1" applyFont="1" applyFill="1" applyAlignment="1">
      <alignment vertical="center"/>
    </xf>
    <xf numFmtId="14" fontId="19" fillId="2" borderId="0" xfId="0" applyNumberFormat="1" applyFont="1" applyFill="1" applyBorder="1" applyAlignment="1">
      <alignment horizontal="center" vertical="center"/>
    </xf>
    <xf numFmtId="164" fontId="19" fillId="2" borderId="0" xfId="0" applyNumberFormat="1" applyFont="1" applyFill="1" applyBorder="1" applyAlignment="1">
      <alignment horizontal="center" vertical="center"/>
    </xf>
    <xf numFmtId="164" fontId="19" fillId="3" borderId="13" xfId="0" applyNumberFormat="1" applyFont="1" applyFill="1" applyBorder="1" applyAlignment="1">
      <alignment horizontal="center" vertical="center"/>
    </xf>
    <xf numFmtId="0" fontId="19" fillId="7" borderId="9" xfId="0" applyFont="1" applyFill="1" applyBorder="1" applyAlignment="1">
      <alignment horizontal="center" vertical="center"/>
    </xf>
    <xf numFmtId="0" fontId="19" fillId="7" borderId="0" xfId="0" applyFont="1" applyFill="1" applyAlignment="1">
      <alignment vertical="center"/>
    </xf>
    <xf numFmtId="0" fontId="19" fillId="2" borderId="9" xfId="0" applyFont="1" applyFill="1" applyBorder="1" applyAlignment="1">
      <alignment vertical="center"/>
    </xf>
    <xf numFmtId="0" fontId="0" fillId="0" borderId="0" xfId="0" applyAlignment="1">
      <alignment horizontal="center"/>
    </xf>
    <xf numFmtId="0" fontId="19" fillId="3" borderId="0" xfId="0" applyFont="1" applyFill="1" applyBorder="1" applyAlignment="1">
      <alignment vertical="center"/>
    </xf>
    <xf numFmtId="0" fontId="19" fillId="4" borderId="0" xfId="0" applyFont="1" applyFill="1" applyBorder="1" applyAlignment="1">
      <alignment vertical="center"/>
    </xf>
    <xf numFmtId="6" fontId="19" fillId="2" borderId="0" xfId="0" applyNumberFormat="1" applyFont="1" applyFill="1" applyBorder="1" applyAlignment="1">
      <alignment horizontal="center" vertical="center"/>
    </xf>
    <xf numFmtId="6" fontId="19" fillId="2" borderId="0" xfId="0" applyNumberFormat="1" applyFont="1" applyFill="1" applyBorder="1" applyAlignment="1">
      <alignment vertical="center"/>
    </xf>
    <xf numFmtId="0" fontId="19" fillId="2" borderId="0" xfId="0" applyFont="1" applyFill="1" applyBorder="1" applyAlignment="1">
      <alignment horizontal="center"/>
    </xf>
    <xf numFmtId="0" fontId="19" fillId="2" borderId="0" xfId="0" applyFont="1" applyFill="1" applyBorder="1" applyAlignment="1">
      <alignment horizontal="left"/>
    </xf>
    <xf numFmtId="14" fontId="19" fillId="2" borderId="0" xfId="0" applyNumberFormat="1" applyFont="1" applyFill="1" applyBorder="1" applyAlignment="1">
      <alignment horizontal="center"/>
    </xf>
    <xf numFmtId="0" fontId="23" fillId="2" borderId="0" xfId="0" applyFont="1" applyFill="1" applyBorder="1" applyAlignment="1">
      <alignment vertical="center"/>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16" borderId="0" xfId="0" applyFill="1"/>
    <xf numFmtId="2" fontId="0" fillId="16" borderId="0" xfId="0" applyNumberFormat="1" applyFill="1" applyAlignment="1">
      <alignment horizontal="right" vertical="center" indent="1"/>
    </xf>
    <xf numFmtId="0" fontId="0" fillId="16" borderId="0" xfId="0" applyFill="1" applyAlignment="1">
      <alignment horizontal="left" indent="1"/>
    </xf>
    <xf numFmtId="0" fontId="19" fillId="2" borderId="0" xfId="0" applyFont="1" applyFill="1" applyBorder="1" applyAlignment="1">
      <alignment horizontal="center" vertical="center"/>
    </xf>
    <xf numFmtId="0" fontId="24" fillId="3" borderId="3" xfId="0" applyFont="1" applyFill="1" applyBorder="1" applyAlignment="1">
      <alignment horizontal="center" vertical="center"/>
    </xf>
    <xf numFmtId="0" fontId="20" fillId="2" borderId="0" xfId="0" applyFont="1" applyFill="1" applyBorder="1" applyAlignment="1">
      <alignment horizontal="center" vertical="center"/>
    </xf>
    <xf numFmtId="0" fontId="0" fillId="2" borderId="0" xfId="0" applyFill="1" applyBorder="1" applyAlignment="1">
      <alignment horizontal="center" vertical="center"/>
    </xf>
    <xf numFmtId="0" fontId="19" fillId="2" borderId="0" xfId="0" applyFont="1" applyFill="1" applyBorder="1"/>
    <xf numFmtId="0" fontId="53" fillId="2" borderId="0" xfId="0" applyFont="1" applyFill="1" applyBorder="1"/>
    <xf numFmtId="14" fontId="53" fillId="2" borderId="0" xfId="0" applyNumberFormat="1" applyFont="1" applyFill="1" applyBorder="1"/>
    <xf numFmtId="0" fontId="53" fillId="2" borderId="0" xfId="0" applyFont="1" applyFill="1" applyBorder="1" applyAlignment="1">
      <alignment horizontal="center"/>
    </xf>
    <xf numFmtId="0" fontId="53" fillId="2" borderId="0" xfId="0" applyFont="1" applyFill="1" applyBorder="1" applyAlignment="1"/>
    <xf numFmtId="0" fontId="53" fillId="2" borderId="0" xfId="0" applyFont="1" applyFill="1" applyBorder="1" applyAlignment="1">
      <alignment vertical="center"/>
    </xf>
    <xf numFmtId="0" fontId="53" fillId="2" borderId="0" xfId="0" applyFont="1" applyFill="1" applyBorder="1" applyAlignment="1">
      <alignment horizontal="center" vertical="center"/>
    </xf>
    <xf numFmtId="0" fontId="53" fillId="2" borderId="0" xfId="0" applyFont="1" applyFill="1" applyBorder="1" applyAlignment="1">
      <alignment vertical="center" wrapText="1"/>
    </xf>
    <xf numFmtId="14" fontId="19" fillId="2" borderId="0" xfId="0" applyNumberFormat="1" applyFont="1" applyFill="1" applyBorder="1"/>
    <xf numFmtId="0" fontId="18" fillId="4" borderId="0" xfId="0" applyFont="1" applyFill="1" applyBorder="1" applyAlignment="1">
      <alignment vertical="top" wrapText="1"/>
    </xf>
    <xf numFmtId="0" fontId="18" fillId="2" borderId="0" xfId="0" applyFont="1" applyFill="1" applyBorder="1" applyAlignment="1">
      <alignment vertical="top" wrapText="1"/>
    </xf>
    <xf numFmtId="0" fontId="0" fillId="0" borderId="0" xfId="0" applyFont="1" applyAlignment="1">
      <alignment horizontal="left" indent="1"/>
    </xf>
    <xf numFmtId="0" fontId="23" fillId="0" borderId="0" xfId="0" applyFont="1" applyAlignment="1">
      <alignment horizontal="left" indent="1"/>
    </xf>
    <xf numFmtId="0" fontId="29" fillId="0" borderId="0" xfId="0" applyFont="1" applyAlignment="1">
      <alignment horizontal="left" vertical="justify" wrapText="1" indent="1"/>
    </xf>
    <xf numFmtId="0" fontId="0" fillId="0" borderId="0" xfId="0" applyFont="1" applyAlignment="1">
      <alignment horizontal="left" vertical="justify" indent="1"/>
    </xf>
    <xf numFmtId="0" fontId="23" fillId="0" borderId="0" xfId="0" applyFont="1" applyAlignment="1">
      <alignment horizontal="left" vertical="justify" indent="1"/>
    </xf>
    <xf numFmtId="0" fontId="23" fillId="0" borderId="0" xfId="0" applyFont="1" applyAlignment="1">
      <alignment horizontal="left" vertical="center" indent="1"/>
    </xf>
    <xf numFmtId="0" fontId="20" fillId="0" borderId="0" xfId="0" applyFont="1" applyAlignment="1">
      <alignment horizontal="justify" vertical="justify" wrapText="1"/>
    </xf>
    <xf numFmtId="0" fontId="25" fillId="0" borderId="0" xfId="0" applyFont="1" applyAlignment="1">
      <alignment horizontal="left" vertical="justify" indent="1"/>
    </xf>
    <xf numFmtId="0" fontId="25" fillId="0" borderId="0" xfId="0" applyFont="1" applyAlignment="1">
      <alignment horizontal="justify" vertical="justify"/>
    </xf>
    <xf numFmtId="0" fontId="20" fillId="0" borderId="0" xfId="0" applyFont="1" applyAlignment="1">
      <alignment horizontal="justify" vertical="justify"/>
    </xf>
    <xf numFmtId="0" fontId="20" fillId="0" borderId="0" xfId="0" applyFont="1" applyAlignment="1">
      <alignment horizontal="left" vertical="justify" indent="1"/>
    </xf>
    <xf numFmtId="0" fontId="0" fillId="0" borderId="0" xfId="0" applyAlignment="1">
      <alignment horizontal="right"/>
    </xf>
    <xf numFmtId="0" fontId="65" fillId="0" borderId="0" xfId="0" applyFont="1" applyAlignment="1">
      <alignment horizontal="justify"/>
    </xf>
    <xf numFmtId="0" fontId="20" fillId="0" borderId="0" xfId="0" applyFont="1" applyAlignment="1">
      <alignment horizontal="justify" vertical="center" wrapText="1"/>
    </xf>
    <xf numFmtId="0" fontId="20" fillId="0" borderId="0" xfId="0" applyFont="1" applyAlignment="1">
      <alignment vertical="center" wrapText="1"/>
    </xf>
    <xf numFmtId="0" fontId="23" fillId="0" borderId="0" xfId="0" applyFont="1"/>
    <xf numFmtId="0" fontId="20" fillId="0" borderId="0" xfId="0" applyFont="1" applyAlignment="1">
      <alignment vertical="center"/>
    </xf>
    <xf numFmtId="0" fontId="66" fillId="0" borderId="0" xfId="0" applyFont="1" applyAlignment="1">
      <alignment horizontal="justify"/>
    </xf>
    <xf numFmtId="14" fontId="19" fillId="3" borderId="0" xfId="0" applyNumberFormat="1" applyFont="1" applyFill="1" applyBorder="1" applyAlignment="1">
      <alignment vertical="center"/>
    </xf>
    <xf numFmtId="0" fontId="20" fillId="2" borderId="0" xfId="0" applyFont="1" applyFill="1" applyAlignment="1">
      <alignment horizontal="center" vertical="center"/>
    </xf>
    <xf numFmtId="14" fontId="20" fillId="3" borderId="0" xfId="0" applyNumberFormat="1" applyFont="1" applyFill="1" applyBorder="1" applyAlignment="1">
      <alignment vertical="center"/>
    </xf>
    <xf numFmtId="0" fontId="19" fillId="3" borderId="0" xfId="0" applyFont="1" applyFill="1" applyBorder="1" applyAlignment="1">
      <alignment horizontal="center" vertical="center"/>
    </xf>
    <xf numFmtId="0" fontId="19" fillId="2" borderId="0" xfId="0" applyFont="1" applyFill="1" applyBorder="1" applyAlignment="1">
      <alignment horizontal="center" vertical="center"/>
    </xf>
    <xf numFmtId="0" fontId="60" fillId="3" borderId="0" xfId="0" applyFont="1" applyFill="1" applyAlignment="1">
      <alignment horizontal="center" vertical="center" wrapText="1"/>
    </xf>
    <xf numFmtId="6" fontId="21" fillId="2" borderId="0" xfId="0" applyNumberFormat="1" applyFont="1" applyFill="1" applyBorder="1" applyAlignment="1">
      <alignment horizontal="center" vertical="center"/>
    </xf>
    <xf numFmtId="0" fontId="21" fillId="2" borderId="0" xfId="0" applyFont="1" applyFill="1" applyBorder="1" applyAlignment="1">
      <alignment horizontal="center" vertical="center"/>
    </xf>
    <xf numFmtId="0" fontId="21" fillId="3" borderId="0" xfId="0" applyFont="1" applyFill="1" applyAlignment="1">
      <alignment horizontal="center" vertical="center" wrapText="1"/>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9" borderId="40" xfId="0" applyFill="1" applyBorder="1" applyAlignment="1">
      <alignment horizontal="center" vertical="center"/>
    </xf>
    <xf numFmtId="0" fontId="0" fillId="11" borderId="40" xfId="0" applyFill="1" applyBorder="1" applyAlignment="1">
      <alignment horizontal="center" vertical="center"/>
    </xf>
    <xf numFmtId="0" fontId="0" fillId="12" borderId="40" xfId="0" applyFill="1" applyBorder="1" applyAlignment="1">
      <alignment horizontal="center" vertical="center"/>
    </xf>
    <xf numFmtId="0" fontId="0" fillId="13" borderId="40" xfId="0" applyFill="1" applyBorder="1" applyAlignment="1">
      <alignment horizontal="center" vertical="center"/>
    </xf>
    <xf numFmtId="0" fontId="0" fillId="15" borderId="40"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6" borderId="40" xfId="0" applyFill="1" applyBorder="1" applyAlignment="1">
      <alignment horizontal="center" vertical="center"/>
    </xf>
    <xf numFmtId="0" fontId="0" fillId="12" borderId="0" xfId="0" applyFill="1" applyAlignment="1">
      <alignment horizontal="center"/>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2" borderId="0" xfId="0" applyFill="1" applyAlignment="1">
      <alignment horizontal="center"/>
    </xf>
    <xf numFmtId="0" fontId="0" fillId="10" borderId="40" xfId="0" applyFill="1" applyBorder="1" applyAlignment="1">
      <alignment horizontal="center" vertical="center"/>
    </xf>
    <xf numFmtId="0" fontId="0" fillId="14" borderId="0" xfId="0" applyFill="1" applyBorder="1" applyAlignment="1">
      <alignment horizontal="center"/>
    </xf>
    <xf numFmtId="2" fontId="0" fillId="14" borderId="0" xfId="0" applyNumberFormat="1" applyFill="1" applyAlignment="1">
      <alignment horizontal="right" vertical="center" indent="1"/>
    </xf>
    <xf numFmtId="0" fontId="0" fillId="14" borderId="0" xfId="0" applyFill="1" applyAlignment="1">
      <alignment horizontal="left" indent="1"/>
    </xf>
    <xf numFmtId="0" fontId="0" fillId="18" borderId="0" xfId="0" applyFill="1" applyBorder="1" applyAlignment="1">
      <alignment horizontal="center"/>
    </xf>
    <xf numFmtId="0" fontId="0" fillId="18" borderId="56" xfId="0" applyFill="1" applyBorder="1" applyAlignment="1" applyProtection="1">
      <alignment vertical="center"/>
      <protection locked="0"/>
    </xf>
    <xf numFmtId="2" fontId="0" fillId="18" borderId="0" xfId="0" applyNumberFormat="1" applyFill="1" applyAlignment="1">
      <alignment horizontal="right" vertical="center" indent="1"/>
    </xf>
    <xf numFmtId="0" fontId="0" fillId="18" borderId="0" xfId="0" applyFill="1" applyAlignment="1">
      <alignment horizontal="left" indent="1"/>
    </xf>
    <xf numFmtId="0" fontId="0" fillId="3" borderId="0" xfId="0" applyFill="1" applyBorder="1" applyAlignment="1">
      <alignment horizontal="center"/>
    </xf>
    <xf numFmtId="0" fontId="0" fillId="3" borderId="0" xfId="0" applyFill="1" applyBorder="1"/>
    <xf numFmtId="0" fontId="19" fillId="3" borderId="0" xfId="0" applyNumberFormat="1" applyFont="1" applyFill="1" applyAlignment="1">
      <alignment vertical="center"/>
    </xf>
    <xf numFmtId="0" fontId="19" fillId="2" borderId="0" xfId="0" applyNumberFormat="1" applyFont="1" applyFill="1" applyBorder="1" applyAlignment="1">
      <alignment vertical="center"/>
    </xf>
    <xf numFmtId="6" fontId="25" fillId="3" borderId="0" xfId="0" applyNumberFormat="1" applyFont="1" applyFill="1" applyBorder="1" applyAlignment="1">
      <alignment vertical="center"/>
    </xf>
    <xf numFmtId="0" fontId="25" fillId="3" borderId="0" xfId="0" applyFont="1" applyFill="1" applyBorder="1" applyAlignment="1">
      <alignment vertical="center"/>
    </xf>
    <xf numFmtId="0" fontId="20" fillId="0" borderId="0" xfId="0" applyFont="1" applyAlignment="1">
      <alignment vertical="justify" wrapText="1"/>
    </xf>
    <xf numFmtId="0" fontId="20" fillId="0" borderId="0" xfId="0" applyFont="1" applyAlignment="1">
      <alignment vertical="justify"/>
    </xf>
    <xf numFmtId="0" fontId="0" fillId="11" borderId="40" xfId="0" applyFont="1" applyFill="1" applyBorder="1" applyAlignment="1" applyProtection="1">
      <alignment vertical="center"/>
      <protection locked="0"/>
    </xf>
    <xf numFmtId="0" fontId="0" fillId="19" borderId="0" xfId="0" applyFill="1" applyAlignment="1">
      <alignment horizontal="center"/>
    </xf>
    <xf numFmtId="0" fontId="0" fillId="19" borderId="40" xfId="0" applyFill="1" applyBorder="1" applyAlignment="1" applyProtection="1">
      <alignment vertical="center"/>
      <protection locked="0"/>
    </xf>
    <xf numFmtId="44" fontId="0" fillId="19" borderId="40" xfId="0" applyNumberFormat="1" applyFill="1" applyBorder="1" applyAlignment="1" applyProtection="1">
      <alignment horizontal="right" vertical="center" indent="1"/>
      <protection locked="0"/>
    </xf>
    <xf numFmtId="49" fontId="25" fillId="19" borderId="40" xfId="0" applyNumberFormat="1" applyFont="1" applyFill="1" applyBorder="1" applyAlignment="1" applyProtection="1">
      <alignment horizontal="left" vertical="center" indent="1"/>
      <protection locked="0"/>
    </xf>
    <xf numFmtId="0" fontId="0" fillId="20" borderId="0" xfId="0" applyFill="1" applyBorder="1" applyAlignment="1">
      <alignment horizontal="center"/>
    </xf>
    <xf numFmtId="0" fontId="0" fillId="20" borderId="56" xfId="0" applyFill="1" applyBorder="1" applyAlignment="1" applyProtection="1">
      <alignment vertical="center"/>
      <protection locked="0"/>
    </xf>
    <xf numFmtId="2" fontId="0" fillId="20" borderId="0" xfId="0" applyNumberFormat="1" applyFill="1" applyAlignment="1">
      <alignment horizontal="right" vertical="center" indent="1"/>
    </xf>
    <xf numFmtId="0" fontId="0" fillId="20" borderId="0" xfId="0" applyFill="1" applyAlignment="1">
      <alignment horizontal="left" indent="1"/>
    </xf>
    <xf numFmtId="0" fontId="0" fillId="21" borderId="0" xfId="0" applyFill="1" applyAlignment="1">
      <alignment horizontal="center"/>
    </xf>
    <xf numFmtId="0" fontId="0" fillId="21" borderId="0" xfId="0" applyFill="1"/>
    <xf numFmtId="2" fontId="0" fillId="21" borderId="0" xfId="0" applyNumberFormat="1" applyFill="1" applyAlignment="1">
      <alignment horizontal="right" vertical="center" indent="1"/>
    </xf>
    <xf numFmtId="0" fontId="0" fillId="21" borderId="0" xfId="0" applyFill="1" applyAlignment="1">
      <alignment horizontal="left" indent="1"/>
    </xf>
    <xf numFmtId="0" fontId="0" fillId="16" borderId="0" xfId="0" applyFill="1" applyAlignment="1">
      <alignment horizontal="center"/>
    </xf>
    <xf numFmtId="0" fontId="0" fillId="16" borderId="40" xfId="0" applyFill="1" applyBorder="1" applyAlignment="1" applyProtection="1">
      <alignment vertical="center"/>
      <protection locked="0"/>
    </xf>
    <xf numFmtId="0" fontId="0" fillId="14" borderId="0" xfId="0" applyFill="1"/>
    <xf numFmtId="0" fontId="0" fillId="22" borderId="0" xfId="0" applyFill="1" applyBorder="1" applyAlignment="1">
      <alignment horizontal="center"/>
    </xf>
    <xf numFmtId="0" fontId="0" fillId="22" borderId="0" xfId="0" applyFill="1"/>
    <xf numFmtId="2" fontId="0" fillId="22" borderId="0" xfId="0" applyNumberFormat="1" applyFill="1" applyAlignment="1">
      <alignment horizontal="right" vertical="center" indent="1"/>
    </xf>
    <xf numFmtId="0" fontId="0" fillId="22" borderId="0" xfId="0" applyFill="1" applyAlignment="1">
      <alignment horizontal="left" indent="1"/>
    </xf>
    <xf numFmtId="0" fontId="19" fillId="3" borderId="0" xfId="0" applyFont="1" applyFill="1" applyAlignment="1">
      <alignment horizontal="center" vertical="center"/>
    </xf>
    <xf numFmtId="0" fontId="8" fillId="3" borderId="0" xfId="1" applyFill="1" applyBorder="1" applyAlignment="1">
      <alignment horizontal="center" vertical="center"/>
    </xf>
    <xf numFmtId="0" fontId="19" fillId="3" borderId="0" xfId="0" applyFont="1" applyFill="1" applyBorder="1" applyAlignment="1">
      <alignment horizontal="center" vertical="center"/>
    </xf>
    <xf numFmtId="0" fontId="21" fillId="2" borderId="0" xfId="0" applyFont="1" applyFill="1" applyBorder="1" applyAlignment="1">
      <alignment horizontal="center" vertical="center"/>
    </xf>
    <xf numFmtId="0" fontId="19" fillId="2" borderId="0" xfId="0" applyFont="1" applyFill="1" applyBorder="1" applyAlignment="1">
      <alignment horizontal="center" vertical="center"/>
    </xf>
    <xf numFmtId="14" fontId="19" fillId="3" borderId="0" xfId="0" applyNumberFormat="1" applyFont="1" applyFill="1" applyAlignment="1">
      <alignment horizontal="center" vertical="center"/>
    </xf>
    <xf numFmtId="164" fontId="19" fillId="3" borderId="0" xfId="0" applyNumberFormat="1" applyFont="1" applyFill="1" applyAlignment="1">
      <alignment horizontal="center" vertical="center"/>
    </xf>
    <xf numFmtId="166" fontId="19" fillId="3" borderId="0" xfId="0" applyNumberFormat="1" applyFont="1" applyFill="1" applyBorder="1" applyAlignment="1">
      <alignment horizontal="center" vertical="center"/>
    </xf>
    <xf numFmtId="0" fontId="19" fillId="0" borderId="0" xfId="0" applyFont="1" applyAlignment="1">
      <alignment horizontal="center" vertical="center"/>
    </xf>
    <xf numFmtId="165" fontId="19" fillId="3" borderId="0" xfId="0" applyNumberFormat="1" applyFont="1" applyFill="1" applyAlignment="1">
      <alignment horizontal="center" vertical="center"/>
    </xf>
    <xf numFmtId="0" fontId="19" fillId="0" borderId="0" xfId="0" applyFont="1" applyAlignment="1">
      <alignment horizontal="left" vertical="center"/>
    </xf>
    <xf numFmtId="0" fontId="20" fillId="0" borderId="0" xfId="0" applyFont="1" applyBorder="1" applyAlignment="1">
      <alignment horizontal="center" vertical="center"/>
    </xf>
    <xf numFmtId="0" fontId="59" fillId="2" borderId="0" xfId="0" applyFont="1" applyFill="1" applyBorder="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8" fontId="22" fillId="0" borderId="0" xfId="0" applyNumberFormat="1" applyFont="1" applyAlignment="1">
      <alignment horizontal="center" vertical="center" wrapText="1"/>
    </xf>
    <xf numFmtId="0" fontId="58" fillId="0" borderId="0" xfId="0" applyFont="1" applyAlignment="1">
      <alignment horizontal="center" vertical="center"/>
    </xf>
    <xf numFmtId="0" fontId="0" fillId="2" borderId="0" xfId="0" applyFill="1" applyAlignment="1">
      <alignment horizontal="left" vertical="center"/>
    </xf>
    <xf numFmtId="0" fontId="0" fillId="3" borderId="0" xfId="0" applyFill="1" applyAlignment="1">
      <alignment horizontal="center" vertical="center"/>
    </xf>
    <xf numFmtId="0" fontId="20" fillId="2" borderId="28" xfId="0" applyFont="1" applyFill="1" applyBorder="1" applyAlignment="1">
      <alignment horizontal="center" vertical="center" wrapText="1"/>
    </xf>
    <xf numFmtId="0" fontId="19" fillId="2" borderId="1" xfId="0" applyFont="1" applyFill="1" applyBorder="1" applyAlignment="1">
      <alignment horizontal="center" vertical="center"/>
    </xf>
    <xf numFmtId="0" fontId="21" fillId="2" borderId="2" xfId="0" applyFont="1" applyFill="1" applyBorder="1" applyAlignment="1">
      <alignment horizontal="center"/>
    </xf>
    <xf numFmtId="0" fontId="24" fillId="3" borderId="0" xfId="0" applyFont="1" applyFill="1" applyAlignment="1">
      <alignment horizontal="center" vertical="center"/>
    </xf>
    <xf numFmtId="0" fontId="20" fillId="2" borderId="0" xfId="0" applyFont="1" applyFill="1" applyAlignment="1">
      <alignment horizontal="left" vertical="center" wrapText="1"/>
    </xf>
    <xf numFmtId="0" fontId="24" fillId="3" borderId="3"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19" xfId="0" applyFont="1" applyFill="1" applyBorder="1" applyAlignment="1">
      <alignment horizontal="center" vertical="center"/>
    </xf>
    <xf numFmtId="0" fontId="24" fillId="2" borderId="1" xfId="0" applyFont="1" applyFill="1" applyBorder="1" applyAlignment="1">
      <alignment horizontal="center" vertical="center"/>
    </xf>
    <xf numFmtId="14" fontId="19" fillId="3" borderId="0" xfId="0" applyNumberFormat="1" applyFont="1" applyFill="1" applyBorder="1" applyAlignment="1">
      <alignment horizontal="center" vertical="center"/>
    </xf>
    <xf numFmtId="14" fontId="19" fillId="3" borderId="19" xfId="0" applyNumberFormat="1" applyFont="1" applyFill="1" applyBorder="1" applyAlignment="1">
      <alignment horizontal="center" vertical="center"/>
    </xf>
    <xf numFmtId="0" fontId="21" fillId="2" borderId="0" xfId="0" applyFont="1" applyFill="1" applyBorder="1" applyAlignment="1">
      <alignment horizontal="left" vertical="center"/>
    </xf>
    <xf numFmtId="0" fontId="27" fillId="3" borderId="0" xfId="0" applyFont="1" applyFill="1" applyBorder="1" applyAlignment="1">
      <alignment horizontal="center" vertical="center"/>
    </xf>
    <xf numFmtId="0" fontId="27" fillId="3" borderId="19" xfId="0" applyFont="1" applyFill="1" applyBorder="1" applyAlignment="1">
      <alignment horizontal="center" vertical="center"/>
    </xf>
    <xf numFmtId="0" fontId="20" fillId="2" borderId="2" xfId="0" applyFont="1" applyFill="1" applyBorder="1" applyAlignment="1">
      <alignment horizontal="center" vertical="center"/>
    </xf>
    <xf numFmtId="0" fontId="19" fillId="2" borderId="0" xfId="0" applyFont="1" applyFill="1" applyBorder="1" applyAlignment="1">
      <alignment horizontal="left" vertical="center"/>
    </xf>
    <xf numFmtId="0" fontId="60" fillId="3" borderId="0" xfId="0" applyFont="1" applyFill="1" applyBorder="1" applyAlignment="1">
      <alignment horizontal="center" vertical="center" wrapText="1"/>
    </xf>
    <xf numFmtId="14" fontId="20" fillId="3" borderId="0" xfId="0" applyNumberFormat="1" applyFont="1" applyFill="1" applyBorder="1" applyAlignment="1">
      <alignment horizontal="center" vertical="center"/>
    </xf>
    <xf numFmtId="14" fontId="20" fillId="3" borderId="19" xfId="0" applyNumberFormat="1" applyFont="1" applyFill="1" applyBorder="1" applyAlignment="1">
      <alignment horizontal="center" vertical="center"/>
    </xf>
    <xf numFmtId="0" fontId="19" fillId="4" borderId="26" xfId="0" applyFont="1" applyFill="1" applyBorder="1" applyAlignment="1">
      <alignment horizontal="center" vertical="center"/>
    </xf>
    <xf numFmtId="0" fontId="19" fillId="4" borderId="27" xfId="0" applyFont="1" applyFill="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20" fillId="0" borderId="9" xfId="0" applyFont="1" applyBorder="1" applyAlignment="1">
      <alignment horizontal="center"/>
    </xf>
    <xf numFmtId="0" fontId="20" fillId="3" borderId="0" xfId="0" applyFont="1" applyFill="1" applyBorder="1" applyAlignment="1">
      <alignment horizontal="center" vertical="center"/>
    </xf>
    <xf numFmtId="0" fontId="20" fillId="3" borderId="19" xfId="0" applyFont="1" applyFill="1" applyBorder="1" applyAlignment="1">
      <alignment horizontal="center" vertical="center"/>
    </xf>
    <xf numFmtId="0" fontId="19" fillId="0" borderId="19" xfId="0" applyFont="1" applyBorder="1" applyAlignment="1">
      <alignment vertical="center"/>
    </xf>
    <xf numFmtId="0" fontId="19" fillId="2" borderId="0" xfId="0" applyFont="1" applyFill="1" applyBorder="1" applyAlignment="1">
      <alignment horizontal="center" vertical="center" wrapText="1"/>
    </xf>
    <xf numFmtId="0" fontId="0" fillId="2" borderId="0" xfId="0" applyFill="1" applyAlignment="1">
      <alignment horizontal="center" vertical="center"/>
    </xf>
    <xf numFmtId="0" fontId="2" fillId="2" borderId="0" xfId="0" applyFont="1" applyFill="1" applyBorder="1" applyAlignment="1">
      <alignment horizontal="left" vertical="center" wrapText="1"/>
    </xf>
    <xf numFmtId="0" fontId="19"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60" fillId="0" borderId="0" xfId="0" applyFont="1" applyAlignment="1">
      <alignment horizontal="center"/>
    </xf>
    <xf numFmtId="0" fontId="60" fillId="2" borderId="0" xfId="0" applyFont="1" applyFill="1" applyAlignment="1">
      <alignment horizontal="center"/>
    </xf>
    <xf numFmtId="0" fontId="19" fillId="0" borderId="0" xfId="0" applyFont="1" applyBorder="1" applyAlignment="1">
      <alignment horizontal="center" vertical="center"/>
    </xf>
    <xf numFmtId="6" fontId="53" fillId="3" borderId="3" xfId="0" applyNumberFormat="1" applyFont="1" applyFill="1" applyBorder="1" applyAlignment="1">
      <alignment horizontal="center" vertical="center"/>
    </xf>
    <xf numFmtId="6" fontId="53" fillId="3" borderId="0" xfId="0" applyNumberFormat="1" applyFont="1" applyFill="1" applyBorder="1" applyAlignment="1">
      <alignment horizontal="center" vertical="center"/>
    </xf>
    <xf numFmtId="0" fontId="20" fillId="2" borderId="0" xfId="0" applyFont="1" applyFill="1" applyBorder="1" applyAlignment="1">
      <alignment horizontal="center" vertical="center"/>
    </xf>
    <xf numFmtId="0" fontId="0" fillId="3" borderId="0" xfId="0" applyFill="1" applyBorder="1" applyAlignment="1">
      <alignment horizontal="center" vertical="center"/>
    </xf>
    <xf numFmtId="0" fontId="19" fillId="3" borderId="0" xfId="0" applyFont="1" applyFill="1" applyBorder="1" applyAlignment="1">
      <alignment horizontal="center" vertical="center" wrapText="1"/>
    </xf>
    <xf numFmtId="0" fontId="19" fillId="2" borderId="0" xfId="0" applyFont="1" applyFill="1" applyBorder="1" applyAlignment="1">
      <alignment horizontal="center" vertical="top" wrapText="1"/>
    </xf>
    <xf numFmtId="0" fontId="23" fillId="2" borderId="0" xfId="0" applyFont="1" applyFill="1" applyBorder="1" applyAlignment="1">
      <alignment horizontal="center" vertical="center"/>
    </xf>
    <xf numFmtId="0" fontId="19" fillId="2" borderId="0" xfId="0" applyFont="1" applyFill="1" applyBorder="1" applyAlignment="1">
      <alignment horizontal="left" vertical="center" wrapText="1"/>
    </xf>
    <xf numFmtId="0" fontId="23" fillId="2" borderId="0" xfId="0" applyFont="1" applyFill="1" applyBorder="1" applyAlignment="1">
      <alignment horizontal="center" vertical="center" wrapText="1"/>
    </xf>
    <xf numFmtId="0" fontId="24" fillId="2" borderId="0" xfId="0" applyFont="1" applyFill="1" applyAlignment="1">
      <alignment horizontal="center" vertical="center"/>
    </xf>
    <xf numFmtId="0" fontId="20" fillId="0" borderId="0" xfId="0" applyFont="1" applyAlignment="1">
      <alignment horizontal="justify" vertical="center" wrapText="1"/>
    </xf>
    <xf numFmtId="0" fontId="0" fillId="0" borderId="0" xfId="0" applyAlignment="1">
      <alignment horizontal="justify" vertical="center" wrapText="1"/>
    </xf>
    <xf numFmtId="0" fontId="20" fillId="0" borderId="0" xfId="0" applyFont="1" applyAlignment="1">
      <alignment horizontal="justify" vertical="justify" wrapText="1"/>
    </xf>
    <xf numFmtId="0" fontId="20" fillId="0" borderId="0" xfId="0" applyFont="1" applyAlignment="1">
      <alignment horizontal="justify" vertical="justify"/>
    </xf>
    <xf numFmtId="0" fontId="20" fillId="0" borderId="0" xfId="0" applyFont="1" applyAlignment="1">
      <alignment vertical="center"/>
    </xf>
    <xf numFmtId="0" fontId="64" fillId="0" borderId="0" xfId="0" applyFont="1" applyAlignment="1">
      <alignment horizontal="justify" vertical="center" wrapText="1"/>
    </xf>
    <xf numFmtId="0" fontId="29" fillId="0" borderId="0" xfId="0" applyFont="1" applyAlignment="1">
      <alignment horizontal="left" vertical="justify" wrapText="1" indent="1"/>
    </xf>
    <xf numFmtId="0" fontId="20" fillId="0" borderId="0" xfId="0" applyFont="1" applyAlignment="1">
      <alignment horizontal="justify" vertical="top" wrapText="1"/>
    </xf>
    <xf numFmtId="0" fontId="20" fillId="0" borderId="0" xfId="0" applyFont="1" applyAlignment="1">
      <alignment horizontal="justify" vertical="top"/>
    </xf>
    <xf numFmtId="0" fontId="20" fillId="0" borderId="0" xfId="0" applyFont="1" applyAlignment="1">
      <alignment horizontal="justify" vertical="center"/>
    </xf>
    <xf numFmtId="0" fontId="61" fillId="7" borderId="0" xfId="0"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0" fontId="34" fillId="6" borderId="0" xfId="0" applyNumberFormat="1" applyFont="1" applyFill="1" applyBorder="1" applyAlignment="1" applyProtection="1">
      <alignment horizontal="left" vertical="center"/>
      <protection locked="0"/>
    </xf>
    <xf numFmtId="0" fontId="34" fillId="6" borderId="1" xfId="0" applyNumberFormat="1" applyFont="1" applyFill="1" applyBorder="1" applyAlignment="1" applyProtection="1">
      <alignment horizontal="left" vertical="center"/>
      <protection locked="0"/>
    </xf>
    <xf numFmtId="14" fontId="62" fillId="6" borderId="0" xfId="0" applyNumberFormat="1" applyFont="1" applyFill="1" applyBorder="1" applyAlignment="1" applyProtection="1">
      <alignment horizontal="left" vertical="center"/>
      <protection locked="0"/>
    </xf>
    <xf numFmtId="14" fontId="62" fillId="6" borderId="1" xfId="0" applyNumberFormat="1" applyFont="1" applyFill="1" applyBorder="1" applyAlignment="1" applyProtection="1">
      <alignment horizontal="left" vertical="center"/>
      <protection locked="0"/>
    </xf>
    <xf numFmtId="0" fontId="34" fillId="3" borderId="0" xfId="0" applyFont="1" applyFill="1" applyBorder="1" applyAlignment="1" applyProtection="1">
      <alignment horizontal="center"/>
      <protection locked="0"/>
    </xf>
    <xf numFmtId="0" fontId="34" fillId="3" borderId="19" xfId="0" applyFont="1" applyFill="1" applyBorder="1" applyAlignment="1" applyProtection="1">
      <alignment horizontal="center"/>
      <protection locked="0"/>
    </xf>
    <xf numFmtId="49" fontId="0" fillId="0" borderId="14" xfId="0" applyNumberFormat="1" applyBorder="1" applyAlignment="1" applyProtection="1">
      <alignment horizontal="center" vertical="center" wrapText="1"/>
      <protection locked="0"/>
    </xf>
    <xf numFmtId="49" fontId="0" fillId="0" borderId="18" xfId="0" applyNumberFormat="1" applyBorder="1" applyAlignment="1" applyProtection="1">
      <alignment horizontal="center" vertical="center" wrapText="1"/>
      <protection locked="0"/>
    </xf>
    <xf numFmtId="49" fontId="0" fillId="0" borderId="21"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2" fontId="0" fillId="0" borderId="12" xfId="0" applyNumberFormat="1" applyBorder="1" applyAlignment="1" applyProtection="1">
      <alignment horizontal="center" vertical="center" wrapText="1"/>
      <protection locked="0"/>
    </xf>
    <xf numFmtId="2" fontId="0" fillId="0" borderId="13" xfId="0" applyNumberFormat="1" applyBorder="1" applyAlignment="1" applyProtection="1">
      <alignment horizontal="center" vertical="center" wrapText="1"/>
      <protection locked="0"/>
    </xf>
    <xf numFmtId="2" fontId="0" fillId="0" borderId="22"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4" fontId="0" fillId="0" borderId="20" xfId="0" applyNumberFormat="1" applyBorder="1" applyAlignment="1" applyProtection="1">
      <alignment horizontal="center" vertical="center" wrapText="1"/>
    </xf>
    <xf numFmtId="4" fontId="0" fillId="0" borderId="24" xfId="0" applyNumberFormat="1" applyBorder="1" applyAlignment="1" applyProtection="1">
      <alignment horizontal="center" vertical="center" wrapText="1"/>
    </xf>
    <xf numFmtId="0" fontId="0" fillId="3" borderId="0" xfId="0" applyFont="1" applyFill="1" applyBorder="1" applyAlignment="1" applyProtection="1">
      <alignment horizontal="center"/>
      <protection locked="0"/>
    </xf>
    <xf numFmtId="0" fontId="0" fillId="3" borderId="32"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32" xfId="0" applyNumberFormat="1" applyFill="1" applyBorder="1" applyAlignment="1" applyProtection="1">
      <alignment horizontal="center"/>
      <protection locked="0"/>
    </xf>
    <xf numFmtId="49" fontId="7" fillId="3" borderId="14" xfId="0" applyNumberFormat="1" applyFont="1" applyFill="1" applyBorder="1" applyAlignment="1" applyProtection="1">
      <alignment horizontal="center" vertical="center" wrapText="1"/>
      <protection locked="0"/>
    </xf>
    <xf numFmtId="49" fontId="7" fillId="3" borderId="18" xfId="0" applyNumberFormat="1" applyFont="1" applyFill="1" applyBorder="1" applyAlignment="1" applyProtection="1">
      <alignment horizontal="center" vertical="center" wrapText="1"/>
      <protection locked="0"/>
    </xf>
    <xf numFmtId="49" fontId="7" fillId="3" borderId="21" xfId="0" applyNumberFormat="1" applyFont="1" applyFill="1" applyBorder="1" applyAlignment="1" applyProtection="1">
      <alignment horizontal="center" vertical="center" wrapText="1"/>
      <protection locked="0"/>
    </xf>
    <xf numFmtId="2" fontId="0" fillId="3" borderId="12" xfId="0" applyNumberFormat="1" applyFill="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12" xfId="0" applyNumberFormat="1" applyFill="1" applyBorder="1" applyAlignment="1" applyProtection="1">
      <alignment horizontal="center" vertical="center" wrapText="1"/>
      <protection locked="0"/>
    </xf>
    <xf numFmtId="167" fontId="0" fillId="3" borderId="13"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0" fontId="0" fillId="3" borderId="0" xfId="0" applyFont="1" applyFill="1" applyBorder="1" applyAlignment="1" applyProtection="1">
      <alignment horizontal="center" wrapText="1"/>
      <protection locked="0"/>
    </xf>
    <xf numFmtId="0" fontId="0" fillId="3" borderId="32" xfId="0" applyFont="1" applyFill="1" applyBorder="1" applyAlignment="1" applyProtection="1">
      <alignment horizontal="center" wrapText="1"/>
      <protection locked="0"/>
    </xf>
    <xf numFmtId="49" fontId="0" fillId="0" borderId="0" xfId="0" applyNumberFormat="1" applyBorder="1" applyAlignment="1" applyProtection="1">
      <alignment horizontal="left" vertical="center" wrapText="1"/>
      <protection locked="0"/>
    </xf>
    <xf numFmtId="0" fontId="20" fillId="3" borderId="13" xfId="0" applyFont="1" applyFill="1" applyBorder="1" applyAlignment="1" applyProtection="1">
      <alignment horizontal="center" vertical="center" wrapText="1"/>
      <protection locked="0"/>
    </xf>
    <xf numFmtId="0" fontId="20" fillId="3" borderId="22" xfId="0" applyFont="1" applyFill="1" applyBorder="1" applyAlignment="1" applyProtection="1">
      <alignment horizontal="center" vertical="center" wrapText="1"/>
      <protection locked="0"/>
    </xf>
    <xf numFmtId="9" fontId="6" fillId="3" borderId="12" xfId="7" applyFont="1" applyFill="1" applyBorder="1" applyAlignment="1" applyProtection="1">
      <alignment horizontal="center" vertical="center" wrapText="1"/>
      <protection locked="0"/>
    </xf>
    <xf numFmtId="9" fontId="6" fillId="3" borderId="13" xfId="7" applyFont="1" applyFill="1" applyBorder="1" applyAlignment="1" applyProtection="1">
      <alignment horizontal="center" vertical="center" wrapText="1"/>
      <protection locked="0"/>
    </xf>
    <xf numFmtId="9" fontId="6" fillId="3" borderId="2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 fontId="0" fillId="3" borderId="20" xfId="0" applyNumberFormat="1" applyFill="1" applyBorder="1" applyAlignment="1" applyProtection="1">
      <alignment horizontal="center" vertical="center" wrapText="1"/>
    </xf>
    <xf numFmtId="4" fontId="0" fillId="3" borderId="24"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34" fillId="2" borderId="0" xfId="0" applyFont="1" applyFill="1" applyBorder="1" applyAlignment="1">
      <alignment horizontal="justify" vertical="center" wrapText="1"/>
    </xf>
    <xf numFmtId="0" fontId="34" fillId="2" borderId="0" xfId="0" applyFont="1" applyFill="1" applyAlignment="1">
      <alignment horizontal="justify" vertical="center" wrapText="1"/>
    </xf>
    <xf numFmtId="0" fontId="34" fillId="0" borderId="0" xfId="0" applyFont="1" applyAlignment="1">
      <alignment horizontal="justify" vertical="center" wrapText="1"/>
    </xf>
    <xf numFmtId="0" fontId="0" fillId="2" borderId="0" xfId="0" applyFill="1" applyBorder="1" applyAlignment="1">
      <alignment horizontal="center" vertical="center"/>
    </xf>
    <xf numFmtId="0" fontId="24" fillId="2" borderId="0" xfId="0" applyFont="1" applyFill="1" applyBorder="1" applyAlignment="1">
      <alignment horizontal="center" vertical="center"/>
    </xf>
    <xf numFmtId="0" fontId="19" fillId="2" borderId="0" xfId="0" applyFont="1" applyFill="1" applyBorder="1" applyAlignment="1">
      <alignment horizontal="center"/>
    </xf>
    <xf numFmtId="0" fontId="19" fillId="2" borderId="0" xfId="0" applyFont="1" applyFill="1" applyBorder="1" applyAlignment="1">
      <alignment horizontal="center" wrapText="1"/>
    </xf>
    <xf numFmtId="0" fontId="53" fillId="2" borderId="0" xfId="0" applyFont="1" applyFill="1" applyBorder="1" applyAlignment="1">
      <alignment horizontal="center" vertical="center"/>
    </xf>
    <xf numFmtId="0" fontId="63" fillId="4" borderId="0" xfId="0" applyFont="1" applyFill="1" applyBorder="1" applyAlignment="1">
      <alignment horizontal="left" vertical="center"/>
    </xf>
    <xf numFmtId="0" fontId="0" fillId="4" borderId="0" xfId="0" applyFill="1" applyBorder="1" applyAlignment="1">
      <alignment horizontal="left" vertical="center"/>
    </xf>
    <xf numFmtId="0" fontId="63" fillId="4" borderId="0" xfId="0" applyFont="1" applyFill="1" applyBorder="1" applyAlignment="1">
      <alignment horizontal="justify" vertical="center" wrapText="1"/>
    </xf>
    <xf numFmtId="4" fontId="0" fillId="3" borderId="10" xfId="0" applyNumberFormat="1" applyFill="1" applyBorder="1" applyAlignment="1" applyProtection="1">
      <alignment horizontal="center" vertical="center" wrapText="1"/>
    </xf>
    <xf numFmtId="4" fontId="0" fillId="3" borderId="13" xfId="0" applyNumberFormat="1" applyFill="1" applyBorder="1" applyAlignment="1" applyProtection="1">
      <alignment horizontal="center" vertical="center" wrapText="1"/>
    </xf>
    <xf numFmtId="4" fontId="0" fillId="3" borderId="37" xfId="0" applyNumberFormat="1" applyFill="1" applyBorder="1" applyAlignment="1" applyProtection="1">
      <alignment horizontal="center" vertical="center" wrapText="1"/>
    </xf>
    <xf numFmtId="4" fontId="0" fillId="0" borderId="13" xfId="0" applyNumberFormat="1" applyBorder="1" applyAlignment="1" applyProtection="1">
      <alignment horizontal="center" vertical="center" wrapText="1"/>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49" fontId="7" fillId="3" borderId="10" xfId="0" applyNumberFormat="1" applyFont="1" applyFill="1" applyBorder="1" applyAlignment="1" applyProtection="1">
      <alignment horizontal="center" vertical="center" wrapText="1"/>
      <protection locked="0"/>
    </xf>
    <xf numFmtId="49" fontId="7" fillId="3" borderId="13" xfId="0" applyNumberFormat="1" applyFont="1" applyFill="1" applyBorder="1" applyAlignment="1" applyProtection="1">
      <alignment horizontal="center" vertical="center" wrapText="1"/>
      <protection locked="0"/>
    </xf>
    <xf numFmtId="49" fontId="7" fillId="3" borderId="37" xfId="0" applyNumberFormat="1" applyFon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37" xfId="0" applyNumberFormat="1" applyFill="1" applyBorder="1" applyAlignment="1" applyProtection="1">
      <alignment horizontal="center" vertical="center" wrapText="1"/>
      <protection locked="0"/>
    </xf>
    <xf numFmtId="167" fontId="0" fillId="3" borderId="10" xfId="0" applyNumberFormat="1" applyFill="1" applyBorder="1" applyAlignment="1" applyProtection="1">
      <alignment horizontal="center" vertical="center" wrapText="1"/>
      <protection locked="0"/>
    </xf>
    <xf numFmtId="167" fontId="0" fillId="3" borderId="37" xfId="0" applyNumberFormat="1" applyFill="1" applyBorder="1" applyAlignment="1" applyProtection="1">
      <alignment horizontal="center" vertical="center" wrapText="1"/>
      <protection locked="0"/>
    </xf>
    <xf numFmtId="167" fontId="0" fillId="0" borderId="13" xfId="0" applyNumberFormat="1" applyBorder="1" applyAlignment="1" applyProtection="1">
      <alignment horizontal="center" vertical="center" wrapText="1"/>
      <protection locked="0"/>
    </xf>
    <xf numFmtId="9" fontId="6" fillId="0" borderId="13" xfId="7" applyFont="1" applyBorder="1" applyAlignment="1" applyProtection="1">
      <alignment horizontal="center" vertical="center" wrapText="1"/>
      <protection locked="0"/>
    </xf>
    <xf numFmtId="9" fontId="6" fillId="3" borderId="10" xfId="7" applyFont="1" applyFill="1" applyBorder="1" applyAlignment="1" applyProtection="1">
      <alignment horizontal="center" vertical="center" wrapText="1"/>
      <protection locked="0"/>
    </xf>
    <xf numFmtId="9" fontId="6" fillId="3" borderId="37" xfId="7" applyFont="1" applyFill="1" applyBorder="1" applyAlignment="1" applyProtection="1">
      <alignment horizontal="center" vertical="center" wrapText="1"/>
      <protection locked="0"/>
    </xf>
    <xf numFmtId="2" fontId="0" fillId="0" borderId="10" xfId="0" applyNumberFormat="1" applyBorder="1" applyAlignment="1" applyProtection="1">
      <alignment horizontal="center" vertical="center" wrapText="1"/>
      <protection locked="0"/>
    </xf>
    <xf numFmtId="2" fontId="0" fillId="0" borderId="37" xfId="0" applyNumberFormat="1"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167" fontId="0" fillId="0" borderId="37" xfId="0" applyNumberFormat="1" applyBorder="1" applyAlignment="1" applyProtection="1">
      <alignment horizontal="center" vertical="center" wrapText="1"/>
      <protection locked="0"/>
    </xf>
    <xf numFmtId="9" fontId="6" fillId="0" borderId="10" xfId="7" applyFont="1" applyBorder="1" applyAlignment="1" applyProtection="1">
      <alignment horizontal="center" vertical="center" wrapText="1"/>
      <protection locked="0"/>
    </xf>
    <xf numFmtId="9" fontId="6" fillId="0" borderId="37" xfId="7" applyFont="1" applyBorder="1" applyAlignment="1" applyProtection="1">
      <alignment horizontal="center" vertical="center" wrapText="1"/>
      <protection locked="0"/>
    </xf>
    <xf numFmtId="0" fontId="49" fillId="2" borderId="0"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0" fillId="3" borderId="37" xfId="0" applyFill="1"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xf>
    <xf numFmtId="4" fontId="0" fillId="0" borderId="37" xfId="0" applyNumberFormat="1" applyBorder="1" applyAlignment="1" applyProtection="1">
      <alignment horizontal="center" vertical="center" wrapText="1"/>
    </xf>
    <xf numFmtId="49" fontId="7" fillId="0" borderId="10" xfId="0"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37" xfId="0" applyNumberFormat="1" applyFon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49" fontId="0" fillId="0" borderId="13"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56" fillId="0" borderId="0" xfId="0" applyFont="1" applyAlignment="1">
      <alignment horizontal="center"/>
    </xf>
  </cellXfs>
  <cellStyles count="16">
    <cellStyle name="Lien hypertexte" xfId="1" builtinId="8"/>
    <cellStyle name="Lien hypertexte 2" xfId="2"/>
    <cellStyle name="Milliers" xfId="3" builtinId="3"/>
    <cellStyle name="Normal" xfId="0" builtinId="0"/>
    <cellStyle name="Normal 2" xfId="4"/>
    <cellStyle name="Normal 2 2" xfId="5"/>
    <cellStyle name="Normal 3" xfId="6"/>
    <cellStyle name="Pourcentage" xfId="7" builtinId="5"/>
    <cellStyle name="Titre 2" xfId="8"/>
    <cellStyle name="Titre 3" xfId="9"/>
    <cellStyle name="Titre 1 2" xfId="10"/>
    <cellStyle name="Titre 1 2 2" xfId="11"/>
    <cellStyle name="Titre 1 3" xfId="12"/>
    <cellStyle name="Titre 2 2" xfId="13"/>
    <cellStyle name="Titre 2 3" xfId="14"/>
    <cellStyle name="Titre 3 2" xfId="15"/>
  </cellStyles>
  <dxfs count="2">
    <dxf>
      <font>
        <b val="0"/>
        <i/>
        <color theme="4" tint="-0.24994659260841701"/>
      </font>
      <border>
        <top style="medium">
          <color theme="2" tint="-9.9948118533890809E-2"/>
        </top>
        <bottom style="medium">
          <color theme="2" tint="-9.9948118533890809E-2"/>
        </bottom>
      </border>
    </dxf>
    <dxf>
      <font>
        <color theme="3"/>
      </font>
    </dxf>
  </dxfs>
  <tableStyles count="1" defaultTableStyle="TableStyleMedium9" defaultPivotStyle="PivotStyleLight16">
    <tableStyle name="Simple Monthly Budget" pivot="0" count="2">
      <tableStyleElement type="wholeTable" dxfId="1"/>
      <tableStyleElement type="headerRow"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5" Type="http://schemas.openxmlformats.org/officeDocument/2006/relationships/image" Target="../media/image12.jpeg"/><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15.jpeg"/><Relationship Id="rId5" Type="http://schemas.openxmlformats.org/officeDocument/2006/relationships/image" Target="../media/image12.jpeg"/><Relationship Id="rId4"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68</xdr:row>
      <xdr:rowOff>19050</xdr:rowOff>
    </xdr:from>
    <xdr:to>
      <xdr:col>10</xdr:col>
      <xdr:colOff>238125</xdr:colOff>
      <xdr:row>71</xdr:row>
      <xdr:rowOff>38100</xdr:rowOff>
    </xdr:to>
    <xdr:pic>
      <xdr:nvPicPr>
        <xdr:cNvPr id="2079" name="Image 6" descr="Capture.JPG"/>
        <xdr:cNvPicPr>
          <a:picLocks noChangeAspect="1"/>
        </xdr:cNvPicPr>
      </xdr:nvPicPr>
      <xdr:blipFill>
        <a:blip xmlns:r="http://schemas.openxmlformats.org/officeDocument/2006/relationships" r:embed="rId1" cstate="print"/>
        <a:srcRect/>
        <a:stretch>
          <a:fillRect/>
        </a:stretch>
      </xdr:blipFill>
      <xdr:spPr bwMode="auto">
        <a:xfrm>
          <a:off x="381000" y="9134475"/>
          <a:ext cx="6057900" cy="590550"/>
        </a:xfrm>
        <a:prstGeom prst="rect">
          <a:avLst/>
        </a:prstGeom>
        <a:noFill/>
        <a:ln w="9525">
          <a:noFill/>
          <a:miter lim="800000"/>
          <a:headEnd/>
          <a:tailEnd/>
        </a:ln>
      </xdr:spPr>
    </xdr:pic>
    <xdr:clientData/>
  </xdr:twoCellAnchor>
  <xdr:twoCellAnchor editAs="oneCell">
    <xdr:from>
      <xdr:col>1</xdr:col>
      <xdr:colOff>400050</xdr:colOff>
      <xdr:row>0</xdr:row>
      <xdr:rowOff>1</xdr:rowOff>
    </xdr:from>
    <xdr:to>
      <xdr:col>8</xdr:col>
      <xdr:colOff>57150</xdr:colOff>
      <xdr:row>7</xdr:row>
      <xdr:rowOff>35936</xdr:rowOff>
    </xdr:to>
    <xdr:pic>
      <xdr:nvPicPr>
        <xdr:cNvPr id="4" name="Image 3" descr="Capture.JPG"/>
        <xdr:cNvPicPr>
          <a:picLocks noChangeAspect="1"/>
        </xdr:cNvPicPr>
      </xdr:nvPicPr>
      <xdr:blipFill>
        <a:blip xmlns:r="http://schemas.openxmlformats.org/officeDocument/2006/relationships" r:embed="rId2" cstate="print"/>
        <a:stretch>
          <a:fillRect/>
        </a:stretch>
      </xdr:blipFill>
      <xdr:spPr>
        <a:xfrm>
          <a:off x="523875" y="1"/>
          <a:ext cx="5667375" cy="978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59</xdr:row>
      <xdr:rowOff>114300</xdr:rowOff>
    </xdr:from>
    <xdr:to>
      <xdr:col>10</xdr:col>
      <xdr:colOff>400050</xdr:colOff>
      <xdr:row>62</xdr:row>
      <xdr:rowOff>133350</xdr:rowOff>
    </xdr:to>
    <xdr:pic>
      <xdr:nvPicPr>
        <xdr:cNvPr id="1057" name="Image 6" descr="Capture.JPG"/>
        <xdr:cNvPicPr>
          <a:picLocks noChangeAspect="1"/>
        </xdr:cNvPicPr>
      </xdr:nvPicPr>
      <xdr:blipFill>
        <a:blip xmlns:r="http://schemas.openxmlformats.org/officeDocument/2006/relationships" r:embed="rId1" cstate="print"/>
        <a:srcRect/>
        <a:stretch>
          <a:fillRect/>
        </a:stretch>
      </xdr:blipFill>
      <xdr:spPr bwMode="auto">
        <a:xfrm>
          <a:off x="447675" y="9039225"/>
          <a:ext cx="6153150" cy="590550"/>
        </a:xfrm>
        <a:prstGeom prst="rect">
          <a:avLst/>
        </a:prstGeom>
        <a:noFill/>
        <a:ln w="9525">
          <a:noFill/>
          <a:miter lim="800000"/>
          <a:headEnd/>
          <a:tailEnd/>
        </a:ln>
      </xdr:spPr>
    </xdr:pic>
    <xdr:clientData/>
  </xdr:twoCellAnchor>
  <xdr:twoCellAnchor editAs="oneCell">
    <xdr:from>
      <xdr:col>1</xdr:col>
      <xdr:colOff>95250</xdr:colOff>
      <xdr:row>0</xdr:row>
      <xdr:rowOff>38100</xdr:rowOff>
    </xdr:from>
    <xdr:to>
      <xdr:col>7</xdr:col>
      <xdr:colOff>1009650</xdr:colOff>
      <xdr:row>9</xdr:row>
      <xdr:rowOff>9525</xdr:rowOff>
    </xdr:to>
    <xdr:pic>
      <xdr:nvPicPr>
        <xdr:cNvPr id="1058" name="Image 3" descr="Capture.JPG"/>
        <xdr:cNvPicPr>
          <a:picLocks noChangeAspect="1"/>
        </xdr:cNvPicPr>
      </xdr:nvPicPr>
      <xdr:blipFill>
        <a:blip xmlns:r="http://schemas.openxmlformats.org/officeDocument/2006/relationships" r:embed="rId2" cstate="print"/>
        <a:srcRect/>
        <a:stretch>
          <a:fillRect/>
        </a:stretch>
      </xdr:blipFill>
      <xdr:spPr bwMode="auto">
        <a:xfrm>
          <a:off x="209550" y="38100"/>
          <a:ext cx="5467350" cy="981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108857</xdr:colOff>
      <xdr:row>49</xdr:row>
      <xdr:rowOff>434070</xdr:rowOff>
    </xdr:from>
    <xdr:to>
      <xdr:col>9</xdr:col>
      <xdr:colOff>35378</xdr:colOff>
      <xdr:row>51</xdr:row>
      <xdr:rowOff>114301</xdr:rowOff>
    </xdr:to>
    <xdr:pic>
      <xdr:nvPicPr>
        <xdr:cNvPr id="3105" name="Image 6" descr="Capture.JPG"/>
        <xdr:cNvPicPr>
          <a:picLocks noChangeAspect="1"/>
        </xdr:cNvPicPr>
      </xdr:nvPicPr>
      <xdr:blipFill>
        <a:blip xmlns:r="http://schemas.openxmlformats.org/officeDocument/2006/relationships" r:embed="rId1" cstate="print"/>
        <a:srcRect/>
        <a:stretch>
          <a:fillRect/>
        </a:stretch>
      </xdr:blipFill>
      <xdr:spPr bwMode="auto">
        <a:xfrm>
          <a:off x="108857" y="9686927"/>
          <a:ext cx="6580414" cy="591911"/>
        </a:xfrm>
        <a:prstGeom prst="rect">
          <a:avLst/>
        </a:prstGeom>
        <a:noFill/>
        <a:ln w="9525">
          <a:noFill/>
          <a:miter lim="800000"/>
          <a:headEnd/>
          <a:tailEnd/>
        </a:ln>
      </xdr:spPr>
    </xdr:pic>
    <xdr:clientData/>
  </xdr:twoCellAnchor>
  <xdr:twoCellAnchor editAs="oneCell">
    <xdr:from>
      <xdr:col>1</xdr:col>
      <xdr:colOff>585108</xdr:colOff>
      <xdr:row>0</xdr:row>
      <xdr:rowOff>27214</xdr:rowOff>
    </xdr:from>
    <xdr:to>
      <xdr:col>8</xdr:col>
      <xdr:colOff>48987</xdr:colOff>
      <xdr:row>4</xdr:row>
      <xdr:rowOff>175532</xdr:rowOff>
    </xdr:to>
    <xdr:pic>
      <xdr:nvPicPr>
        <xdr:cNvPr id="3106" name="Image 7" descr="Capture.JPG"/>
        <xdr:cNvPicPr>
          <a:picLocks noChangeAspect="1"/>
        </xdr:cNvPicPr>
      </xdr:nvPicPr>
      <xdr:blipFill>
        <a:blip xmlns:r="http://schemas.openxmlformats.org/officeDocument/2006/relationships" r:embed="rId2" cstate="print"/>
        <a:srcRect/>
        <a:stretch>
          <a:fillRect/>
        </a:stretch>
      </xdr:blipFill>
      <xdr:spPr bwMode="auto">
        <a:xfrm>
          <a:off x="707572" y="27214"/>
          <a:ext cx="5464629" cy="787854"/>
        </a:xfrm>
        <a:prstGeom prst="rect">
          <a:avLst/>
        </a:prstGeom>
        <a:noFill/>
        <a:ln w="9525">
          <a:noFill/>
          <a:miter lim="800000"/>
          <a:headEnd/>
          <a:tailEnd/>
        </a:ln>
      </xdr:spPr>
    </xdr:pic>
    <xdr:clientData/>
  </xdr:twoCellAnchor>
  <xdr:twoCellAnchor editAs="oneCell">
    <xdr:from>
      <xdr:col>7</xdr:col>
      <xdr:colOff>108857</xdr:colOff>
      <xdr:row>48</xdr:row>
      <xdr:rowOff>76200</xdr:rowOff>
    </xdr:from>
    <xdr:to>
      <xdr:col>8</xdr:col>
      <xdr:colOff>349945</xdr:colOff>
      <xdr:row>49</xdr:row>
      <xdr:rowOff>661459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138057" y="9078686"/>
          <a:ext cx="1351431" cy="770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1729740</xdr:colOff>
      <xdr:row>112</xdr:row>
      <xdr:rowOff>4570</xdr:rowOff>
    </xdr:from>
    <xdr:to>
      <xdr:col>2</xdr:col>
      <xdr:colOff>2941320</xdr:colOff>
      <xdr:row>115</xdr:row>
      <xdr:rowOff>133501</xdr:rowOff>
    </xdr:to>
    <xdr:pic>
      <xdr:nvPicPr>
        <xdr:cNvPr id="2" name="Image 1" descr="signature.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219700" y="18803110"/>
          <a:ext cx="1211580" cy="677571"/>
        </a:xfrm>
        <a:prstGeom prst="rect">
          <a:avLst/>
        </a:prstGeom>
      </xdr:spPr>
    </xdr:pic>
    <xdr:clientData/>
  </xdr:twoCellAnchor>
  <xdr:twoCellAnchor>
    <xdr:from>
      <xdr:col>0</xdr:col>
      <xdr:colOff>0</xdr:colOff>
      <xdr:row>1</xdr:row>
      <xdr:rowOff>0</xdr:rowOff>
    </xdr:from>
    <xdr:to>
      <xdr:col>0</xdr:col>
      <xdr:colOff>3299461</xdr:colOff>
      <xdr:row>4</xdr:row>
      <xdr:rowOff>3864</xdr:rowOff>
    </xdr:to>
    <xdr:pic>
      <xdr:nvPicPr>
        <xdr:cNvPr id="3" name="Picture 1" descr="Capture"/>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3299461" cy="552504"/>
        </a:xfrm>
        <a:prstGeom prst="rect">
          <a:avLst/>
        </a:prstGeom>
        <a:noFill/>
        <a:ln w="9525">
          <a:noFill/>
          <a:miter lim="800000"/>
          <a:headEnd/>
          <a:tailEnd/>
        </a:ln>
      </xdr:spPr>
    </xdr:pic>
    <xdr:clientData/>
  </xdr:twoCellAnchor>
  <xdr:twoCellAnchor>
    <xdr:from>
      <xdr:col>2</xdr:col>
      <xdr:colOff>152400</xdr:colOff>
      <xdr:row>104</xdr:row>
      <xdr:rowOff>167640</xdr:rowOff>
    </xdr:from>
    <xdr:to>
      <xdr:col>2</xdr:col>
      <xdr:colOff>3032760</xdr:colOff>
      <xdr:row>108</xdr:row>
      <xdr:rowOff>121920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642360" y="17503140"/>
          <a:ext cx="2880360" cy="6858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371475</xdr:colOff>
      <xdr:row>1</xdr:row>
      <xdr:rowOff>85725</xdr:rowOff>
    </xdr:from>
    <xdr:to>
      <xdr:col>3</xdr:col>
      <xdr:colOff>619125</xdr:colOff>
      <xdr:row>4</xdr:row>
      <xdr:rowOff>104775</xdr:rowOff>
    </xdr:to>
    <xdr:pic>
      <xdr:nvPicPr>
        <xdr:cNvPr id="4177"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14375" y="285750"/>
          <a:ext cx="1047750" cy="847725"/>
        </a:xfrm>
        <a:prstGeom prst="rect">
          <a:avLst/>
        </a:prstGeom>
        <a:noFill/>
        <a:ln w="9525">
          <a:noFill/>
          <a:miter lim="800000"/>
          <a:headEnd/>
          <a:tailEnd/>
        </a:ln>
      </xdr:spPr>
    </xdr:pic>
    <xdr:clientData/>
  </xdr:twoCellAnchor>
  <xdr:twoCellAnchor editAs="oneCell">
    <xdr:from>
      <xdr:col>2</xdr:col>
      <xdr:colOff>447675</xdr:colOff>
      <xdr:row>61</xdr:row>
      <xdr:rowOff>95250</xdr:rowOff>
    </xdr:from>
    <xdr:to>
      <xdr:col>2</xdr:col>
      <xdr:colOff>714375</xdr:colOff>
      <xdr:row>62</xdr:row>
      <xdr:rowOff>133350</xdr:rowOff>
    </xdr:to>
    <xdr:pic>
      <xdr:nvPicPr>
        <xdr:cNvPr id="4178" name="Image 11" descr="Location.jpg"/>
        <xdr:cNvPicPr>
          <a:picLocks noChangeAspect="1"/>
        </xdr:cNvPicPr>
      </xdr:nvPicPr>
      <xdr:blipFill>
        <a:blip xmlns:r="http://schemas.openxmlformats.org/officeDocument/2006/relationships" r:embed="rId2" cstate="print"/>
        <a:srcRect/>
        <a:stretch>
          <a:fillRect/>
        </a:stretch>
      </xdr:blipFill>
      <xdr:spPr bwMode="auto">
        <a:xfrm>
          <a:off x="790575" y="12420600"/>
          <a:ext cx="266700" cy="228600"/>
        </a:xfrm>
        <a:prstGeom prst="rect">
          <a:avLst/>
        </a:prstGeom>
        <a:noFill/>
        <a:ln w="9525">
          <a:noFill/>
          <a:miter lim="800000"/>
          <a:headEnd/>
          <a:tailEnd/>
        </a:ln>
      </xdr:spPr>
    </xdr:pic>
    <xdr:clientData/>
  </xdr:twoCellAnchor>
  <xdr:twoCellAnchor editAs="oneCell">
    <xdr:from>
      <xdr:col>3</xdr:col>
      <xdr:colOff>971550</xdr:colOff>
      <xdr:row>61</xdr:row>
      <xdr:rowOff>85725</xdr:rowOff>
    </xdr:from>
    <xdr:to>
      <xdr:col>3</xdr:col>
      <xdr:colOff>1209675</xdr:colOff>
      <xdr:row>62</xdr:row>
      <xdr:rowOff>152400</xdr:rowOff>
    </xdr:to>
    <xdr:pic>
      <xdr:nvPicPr>
        <xdr:cNvPr id="4179" name="Image 12" descr="Email.jpg"/>
        <xdr:cNvPicPr>
          <a:picLocks noChangeAspect="1"/>
        </xdr:cNvPicPr>
      </xdr:nvPicPr>
      <xdr:blipFill>
        <a:blip xmlns:r="http://schemas.openxmlformats.org/officeDocument/2006/relationships" r:embed="rId3" cstate="print"/>
        <a:srcRect/>
        <a:stretch>
          <a:fillRect/>
        </a:stretch>
      </xdr:blipFill>
      <xdr:spPr bwMode="auto">
        <a:xfrm>
          <a:off x="2114550" y="12411075"/>
          <a:ext cx="238125" cy="257175"/>
        </a:xfrm>
        <a:prstGeom prst="rect">
          <a:avLst/>
        </a:prstGeom>
        <a:noFill/>
        <a:ln w="9525">
          <a:noFill/>
          <a:miter lim="800000"/>
          <a:headEnd/>
          <a:tailEnd/>
        </a:ln>
      </xdr:spPr>
    </xdr:pic>
    <xdr:clientData/>
  </xdr:twoCellAnchor>
  <xdr:twoCellAnchor editAs="oneCell">
    <xdr:from>
      <xdr:col>3</xdr:col>
      <xdr:colOff>2419350</xdr:colOff>
      <xdr:row>61</xdr:row>
      <xdr:rowOff>76200</xdr:rowOff>
    </xdr:from>
    <xdr:to>
      <xdr:col>3</xdr:col>
      <xdr:colOff>2657475</xdr:colOff>
      <xdr:row>62</xdr:row>
      <xdr:rowOff>123825</xdr:rowOff>
    </xdr:to>
    <xdr:pic>
      <xdr:nvPicPr>
        <xdr:cNvPr id="4180" name="Image 13" descr="Phone.jpg"/>
        <xdr:cNvPicPr>
          <a:picLocks noChangeAspect="1"/>
        </xdr:cNvPicPr>
      </xdr:nvPicPr>
      <xdr:blipFill>
        <a:blip xmlns:r="http://schemas.openxmlformats.org/officeDocument/2006/relationships" r:embed="rId4" cstate="print"/>
        <a:srcRect/>
        <a:stretch>
          <a:fillRect/>
        </a:stretch>
      </xdr:blipFill>
      <xdr:spPr bwMode="auto">
        <a:xfrm>
          <a:off x="3562350" y="12401550"/>
          <a:ext cx="238125" cy="238125"/>
        </a:xfrm>
        <a:prstGeom prst="rect">
          <a:avLst/>
        </a:prstGeom>
        <a:noFill/>
        <a:ln w="9525">
          <a:noFill/>
          <a:miter lim="800000"/>
          <a:headEnd/>
          <a:tailEnd/>
        </a:ln>
      </xdr:spPr>
    </xdr:pic>
    <xdr:clientData/>
  </xdr:twoCellAnchor>
  <xdr:twoCellAnchor editAs="oneCell">
    <xdr:from>
      <xdr:col>5</xdr:col>
      <xdr:colOff>295275</xdr:colOff>
      <xdr:row>61</xdr:row>
      <xdr:rowOff>123825</xdr:rowOff>
    </xdr:from>
    <xdr:to>
      <xdr:col>5</xdr:col>
      <xdr:colOff>495300</xdr:colOff>
      <xdr:row>62</xdr:row>
      <xdr:rowOff>142875</xdr:rowOff>
    </xdr:to>
    <xdr:pic>
      <xdr:nvPicPr>
        <xdr:cNvPr id="4181" name="Image 14" descr="Website.jpg"/>
        <xdr:cNvPicPr>
          <a:picLocks noChangeAspect="1"/>
        </xdr:cNvPicPr>
      </xdr:nvPicPr>
      <xdr:blipFill>
        <a:blip xmlns:r="http://schemas.openxmlformats.org/officeDocument/2006/relationships" r:embed="rId5" cstate="print"/>
        <a:srcRect/>
        <a:stretch>
          <a:fillRect/>
        </a:stretch>
      </xdr:blipFill>
      <xdr:spPr bwMode="auto">
        <a:xfrm>
          <a:off x="5419725" y="12449175"/>
          <a:ext cx="200025" cy="2095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54429</xdr:colOff>
      <xdr:row>0</xdr:row>
      <xdr:rowOff>10886</xdr:rowOff>
    </xdr:from>
    <xdr:to>
      <xdr:col>8</xdr:col>
      <xdr:colOff>489857</xdr:colOff>
      <xdr:row>8</xdr:row>
      <xdr:rowOff>180398</xdr:rowOff>
    </xdr:to>
    <xdr:pic>
      <xdr:nvPicPr>
        <xdr:cNvPr id="2" name="Image 1" descr="Capture d’écran 2023-09-06 081728.jpg">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54429" y="10886"/>
          <a:ext cx="6645728" cy="1114392"/>
        </a:xfrm>
        <a:prstGeom prst="rect">
          <a:avLst/>
        </a:prstGeom>
      </xdr:spPr>
    </xdr:pic>
    <xdr:clientData/>
  </xdr:twoCellAnchor>
  <xdr:twoCellAnchor editAs="oneCell">
    <xdr:from>
      <xdr:col>0</xdr:col>
      <xdr:colOff>43541</xdr:colOff>
      <xdr:row>53</xdr:row>
      <xdr:rowOff>183471</xdr:rowOff>
    </xdr:from>
    <xdr:to>
      <xdr:col>8</xdr:col>
      <xdr:colOff>468086</xdr:colOff>
      <xdr:row>56</xdr:row>
      <xdr:rowOff>152400</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43541" y="9167451"/>
          <a:ext cx="6634845" cy="5175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5201"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5202"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5203"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204"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5205"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447675</xdr:colOff>
      <xdr:row>23</xdr:row>
      <xdr:rowOff>85725</xdr:rowOff>
    </xdr:to>
    <xdr:pic>
      <xdr:nvPicPr>
        <xdr:cNvPr id="6193" name="Image 1" descr="RAPPEL SEANCE.jpg"/>
        <xdr:cNvPicPr>
          <a:picLocks noChangeAspect="1"/>
        </xdr:cNvPicPr>
      </xdr:nvPicPr>
      <xdr:blipFill>
        <a:blip xmlns:r="http://schemas.openxmlformats.org/officeDocument/2006/relationships" r:embed="rId1" cstate="print"/>
        <a:srcRect/>
        <a:stretch>
          <a:fillRect/>
        </a:stretch>
      </xdr:blipFill>
      <xdr:spPr bwMode="auto">
        <a:xfrm>
          <a:off x="1000125" y="304800"/>
          <a:ext cx="4019550" cy="4162425"/>
        </a:xfrm>
        <a:prstGeom prst="rect">
          <a:avLst/>
        </a:prstGeom>
        <a:noFill/>
        <a:ln w="9525">
          <a:noFill/>
          <a:miter lim="800000"/>
          <a:headEnd/>
          <a:tailEnd/>
        </a:ln>
      </xdr:spPr>
    </xdr:pic>
    <xdr:clientData/>
  </xdr:twoCellAnchor>
  <xdr:oneCellAnchor>
    <xdr:from>
      <xdr:col>2</xdr:col>
      <xdr:colOff>361950</xdr:colOff>
      <xdr:row>15</xdr:row>
      <xdr:rowOff>9525</xdr:rowOff>
    </xdr:from>
    <xdr:ext cx="2686049" cy="274819"/>
    <xdr:sp macro="" textlink="'MINI NOEL'!H25">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C7A71A04-16D3-4131-A5BA-8F74CD122A5F}"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MINI NOEL'!D25">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43862825-D670-4939-B7D0-2560D3F0CDB3}"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AppData/Roaming/Microsoft/Excel/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wixsite.com/photographi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celinemahieu@yahoo.fr" TargetMode="External"/><Relationship Id="rId1" Type="http://schemas.openxmlformats.org/officeDocument/2006/relationships/hyperlink" Target="http://celinemahieu.wixsite.com/photographie"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66CC"/>
    <pageSetUpPr fitToPage="1"/>
  </sheetPr>
  <dimension ref="A1:I59"/>
  <sheetViews>
    <sheetView showGridLines="0" showRowColHeaders="0" showZeros="0" tabSelected="1" showRuler="0" showWhiteSpace="0" view="pageLayout" workbookViewId="0">
      <selection activeCell="F28" sqref="F28"/>
    </sheetView>
  </sheetViews>
  <sheetFormatPr baseColWidth="10" defaultColWidth="11.44140625" defaultRowHeight="14.4"/>
  <cols>
    <col min="1" max="1" width="1.6640625" style="1" customWidth="1"/>
    <col min="2" max="3" width="11.44140625" style="1"/>
    <col min="4" max="4" width="18.33203125" style="1" customWidth="1"/>
    <col min="5" max="5" width="5.109375" style="1" customWidth="1"/>
    <col min="6" max="6" width="15.44140625" style="1" customWidth="1"/>
    <col min="7" max="7" width="6.5546875" style="1" customWidth="1"/>
    <col min="8" max="8" width="15.5546875" style="1" customWidth="1"/>
    <col min="9" max="9" width="7.44140625" style="1" customWidth="1"/>
    <col min="10" max="10" width="0" style="1" hidden="1" customWidth="1"/>
    <col min="11" max="16384" width="11.44140625" style="1"/>
  </cols>
  <sheetData>
    <row r="1" spans="1:9" ht="4.5" customHeight="1"/>
    <row r="2" spans="1:9" ht="15" customHeight="1">
      <c r="D2" s="502"/>
      <c r="E2" s="502"/>
      <c r="F2" s="502"/>
      <c r="G2" s="502"/>
    </row>
    <row r="3" spans="1:9" ht="15.75" customHeight="1">
      <c r="A3" s="503"/>
      <c r="B3" s="503"/>
      <c r="C3" s="503"/>
      <c r="D3" s="502"/>
      <c r="E3" s="502"/>
      <c r="F3" s="502"/>
      <c r="G3" s="502"/>
    </row>
    <row r="4" spans="1:9" ht="15" customHeight="1">
      <c r="A4" s="503"/>
      <c r="B4" s="503"/>
      <c r="C4" s="503"/>
      <c r="D4" s="502"/>
      <c r="E4" s="502"/>
      <c r="F4" s="502"/>
      <c r="G4" s="502"/>
    </row>
    <row r="5" spans="1:9">
      <c r="D5" s="504"/>
      <c r="E5" s="504"/>
      <c r="F5" s="504"/>
      <c r="G5" s="504"/>
    </row>
    <row r="6" spans="1:9" ht="6.75" customHeight="1">
      <c r="B6" s="2"/>
      <c r="C6" s="2"/>
      <c r="D6" s="2"/>
      <c r="E6" s="2"/>
      <c r="F6" s="2"/>
      <c r="G6" s="2"/>
      <c r="H6" s="2"/>
      <c r="I6" s="2"/>
    </row>
    <row r="7" spans="1:9" ht="2.25" customHeight="1"/>
    <row r="8" spans="1:9" ht="3" customHeight="1"/>
    <row r="9" spans="1:9" ht="2.25" customHeight="1"/>
    <row r="10" spans="1:9" ht="26.25" customHeight="1">
      <c r="B10" s="505" t="s">
        <v>208</v>
      </c>
      <c r="C10" s="505"/>
      <c r="D10" s="505"/>
      <c r="E10" s="505"/>
      <c r="F10" s="505"/>
      <c r="G10" s="505"/>
      <c r="H10" s="505"/>
      <c r="I10" s="505"/>
    </row>
    <row r="11" spans="1:9" ht="5.25" customHeight="1">
      <c r="B11" s="17"/>
      <c r="C11" s="17"/>
      <c r="D11" s="17"/>
      <c r="E11" s="17"/>
      <c r="F11" s="17"/>
      <c r="G11" s="17"/>
      <c r="H11" s="17"/>
      <c r="I11" s="17"/>
    </row>
    <row r="12" spans="1:9" ht="17.25" customHeight="1">
      <c r="A12" s="3"/>
      <c r="B12" s="62" t="s">
        <v>220</v>
      </c>
      <c r="C12" s="3"/>
      <c r="D12" s="4"/>
      <c r="E12" s="490"/>
      <c r="F12" s="490"/>
      <c r="G12" s="490"/>
      <c r="H12" s="490"/>
      <c r="I12" s="490"/>
    </row>
    <row r="13" spans="1:9" s="7" customFormat="1" ht="3.75" customHeight="1">
      <c r="A13" s="4"/>
      <c r="B13" s="34"/>
      <c r="C13" s="34"/>
      <c r="D13" s="5"/>
      <c r="E13" s="6"/>
      <c r="F13" s="31"/>
      <c r="G13" s="6"/>
      <c r="H13" s="5"/>
      <c r="I13" s="6"/>
    </row>
    <row r="14" spans="1:9" s="7" customFormat="1" ht="6" customHeight="1">
      <c r="A14" s="4"/>
      <c r="B14" s="31"/>
      <c r="C14" s="31"/>
      <c r="D14" s="5"/>
      <c r="E14" s="6"/>
      <c r="F14" s="5"/>
      <c r="G14" s="6"/>
      <c r="H14" s="5"/>
      <c r="I14" s="6"/>
    </row>
    <row r="15" spans="1:9">
      <c r="A15" s="3"/>
      <c r="B15" s="3" t="s">
        <v>0</v>
      </c>
      <c r="C15" s="3"/>
      <c r="D15" s="490"/>
      <c r="E15" s="490"/>
      <c r="F15" s="490"/>
      <c r="G15" s="490"/>
      <c r="H15" s="490"/>
      <c r="I15" s="490"/>
    </row>
    <row r="16" spans="1:9" s="7" customFormat="1" ht="3.75" customHeight="1">
      <c r="A16" s="4"/>
      <c r="B16" s="4"/>
      <c r="C16" s="4"/>
      <c r="D16" s="4"/>
      <c r="E16" s="4"/>
      <c r="F16" s="4"/>
      <c r="G16" s="4"/>
      <c r="H16" s="4"/>
      <c r="I16" s="4"/>
    </row>
    <row r="17" spans="1:9">
      <c r="A17" s="3"/>
      <c r="B17" s="3" t="s">
        <v>5</v>
      </c>
      <c r="C17" s="3"/>
      <c r="D17" s="499"/>
      <c r="E17" s="499"/>
      <c r="F17" s="9" t="s">
        <v>4</v>
      </c>
      <c r="G17" s="490"/>
      <c r="H17" s="490"/>
      <c r="I17" s="490"/>
    </row>
    <row r="18" spans="1:9" s="7" customFormat="1" ht="3.75" customHeight="1">
      <c r="A18" s="4"/>
      <c r="B18" s="4"/>
      <c r="C18" s="4"/>
      <c r="D18" s="4"/>
      <c r="E18" s="4"/>
      <c r="F18" s="4"/>
      <c r="G18" s="4"/>
      <c r="H18" s="4"/>
      <c r="I18" s="4"/>
    </row>
    <row r="19" spans="1:9" ht="15.75" customHeight="1">
      <c r="A19" s="3"/>
      <c r="B19" s="500" t="s">
        <v>3</v>
      </c>
      <c r="C19" s="500"/>
      <c r="D19" s="497"/>
      <c r="E19" s="497"/>
      <c r="F19" s="31" t="s">
        <v>2</v>
      </c>
      <c r="G19" s="491"/>
      <c r="H19" s="492"/>
      <c r="I19" s="492"/>
    </row>
    <row r="20" spans="1:9" s="2" customFormat="1" ht="9" customHeight="1">
      <c r="A20" s="8"/>
      <c r="B20" s="10"/>
      <c r="C20" s="10"/>
      <c r="D20" s="33"/>
      <c r="E20" s="10"/>
      <c r="F20" s="33"/>
      <c r="G20" s="33"/>
      <c r="H20" s="10"/>
      <c r="I20" s="10"/>
    </row>
    <row r="21" spans="1:9" s="2" customFormat="1" ht="3" customHeight="1">
      <c r="A21" s="8"/>
      <c r="B21" s="6"/>
      <c r="C21" s="6"/>
      <c r="D21" s="31"/>
      <c r="E21" s="6"/>
      <c r="F21" s="31"/>
      <c r="G21" s="31"/>
      <c r="H21" s="6"/>
      <c r="I21" s="6"/>
    </row>
    <row r="22" spans="1:9" ht="23.25" customHeight="1">
      <c r="A22" s="3"/>
      <c r="B22" s="8" t="s">
        <v>1</v>
      </c>
      <c r="C22" s="8"/>
      <c r="D22" s="430" t="s">
        <v>345</v>
      </c>
      <c r="E22" s="501" t="s">
        <v>6</v>
      </c>
      <c r="F22" s="501"/>
      <c r="G22" s="435" t="s">
        <v>346</v>
      </c>
      <c r="H22" s="432" t="s">
        <v>370</v>
      </c>
      <c r="I22" s="435" t="s">
        <v>375</v>
      </c>
    </row>
    <row r="23" spans="1:9" ht="6" customHeight="1">
      <c r="A23" s="3"/>
      <c r="B23" s="498"/>
      <c r="C23" s="498"/>
      <c r="D23" s="498"/>
      <c r="E23" s="498"/>
      <c r="F23" s="498"/>
      <c r="G23" s="498"/>
      <c r="H23" s="498"/>
      <c r="I23" s="498"/>
    </row>
    <row r="24" spans="1:9" s="60" customFormat="1" ht="6" customHeight="1">
      <c r="A24" s="62"/>
      <c r="B24" s="307"/>
      <c r="C24" s="307"/>
      <c r="D24" s="307"/>
      <c r="E24" s="307"/>
      <c r="F24" s="307"/>
      <c r="G24" s="307"/>
      <c r="H24" s="307"/>
      <c r="I24" s="307"/>
    </row>
    <row r="25" spans="1:9" ht="15.75" customHeight="1">
      <c r="A25" s="3"/>
      <c r="B25" s="500" t="s">
        <v>7</v>
      </c>
      <c r="C25" s="500"/>
      <c r="D25" s="495"/>
      <c r="E25" s="495"/>
      <c r="F25" s="495"/>
      <c r="G25" s="9" t="s">
        <v>18</v>
      </c>
      <c r="H25" s="496"/>
      <c r="I25" s="496"/>
    </row>
    <row r="26" spans="1:9" ht="5.25" customHeight="1">
      <c r="A26" s="3"/>
      <c r="B26" s="36"/>
      <c r="C26" s="36"/>
      <c r="D26" s="36"/>
      <c r="E26" s="36"/>
      <c r="F26" s="36"/>
      <c r="G26" s="36"/>
      <c r="H26" s="36"/>
      <c r="I26" s="36"/>
    </row>
    <row r="27" spans="1:9" s="7" customFormat="1" ht="15" customHeight="1">
      <c r="A27" s="4"/>
      <c r="B27" s="494" t="s">
        <v>369</v>
      </c>
      <c r="C27" s="494"/>
      <c r="D27" s="30" t="s">
        <v>249</v>
      </c>
      <c r="E27" s="494"/>
      <c r="F27" s="494"/>
      <c r="G27" s="494"/>
      <c r="H27" s="493"/>
      <c r="I27" s="493"/>
    </row>
    <row r="28" spans="1:9" s="67" customFormat="1" ht="6" customHeight="1">
      <c r="A28" s="63"/>
      <c r="B28" s="431"/>
      <c r="C28" s="431"/>
      <c r="D28" s="433"/>
      <c r="E28" s="431"/>
      <c r="F28" s="431"/>
      <c r="G28" s="431"/>
      <c r="H28" s="434"/>
      <c r="I28" s="434"/>
    </row>
    <row r="29" spans="1:9" s="67" customFormat="1" ht="15" customHeight="1">
      <c r="A29" s="63"/>
      <c r="B29" s="494"/>
      <c r="C29" s="494"/>
      <c r="D29" s="433"/>
      <c r="E29" s="520"/>
      <c r="F29" s="520"/>
      <c r="G29" s="520"/>
      <c r="H29" s="520"/>
      <c r="I29" s="520"/>
    </row>
    <row r="30" spans="1:9" s="7" customFormat="1" ht="3.75" customHeight="1">
      <c r="A30" s="4"/>
      <c r="B30" s="31"/>
      <c r="C30" s="31"/>
      <c r="D30" s="14"/>
      <c r="E30" s="14"/>
      <c r="F30" s="14"/>
      <c r="G30" s="31"/>
      <c r="H30" s="34"/>
      <c r="I30" s="34"/>
    </row>
    <row r="31" spans="1:9" s="7" customFormat="1" ht="33.75" customHeight="1">
      <c r="A31" s="4"/>
      <c r="B31" s="509" t="s">
        <v>443</v>
      </c>
      <c r="C31" s="509"/>
      <c r="D31" s="509"/>
      <c r="E31" s="509"/>
      <c r="F31" s="509"/>
      <c r="G31" s="509"/>
      <c r="H31" s="509"/>
      <c r="I31" s="509"/>
    </row>
    <row r="32" spans="1:9" s="7" customFormat="1" ht="6" customHeight="1">
      <c r="A32" s="4"/>
      <c r="B32" s="16"/>
      <c r="C32" s="16"/>
      <c r="D32" s="16"/>
      <c r="E32" s="16"/>
      <c r="F32" s="16"/>
      <c r="G32" s="16"/>
      <c r="H32" s="16"/>
      <c r="I32" s="16"/>
    </row>
    <row r="33" spans="1:9" s="7" customFormat="1" ht="15.75" customHeight="1">
      <c r="A33" s="4"/>
      <c r="B33" s="29" t="s">
        <v>9</v>
      </c>
      <c r="C33" s="29"/>
      <c r="D33" s="29"/>
      <c r="E33" s="512" t="s">
        <v>10</v>
      </c>
      <c r="F33" s="512"/>
      <c r="G33" s="512"/>
      <c r="H33" s="494" t="s">
        <v>233</v>
      </c>
      <c r="I33" s="494"/>
    </row>
    <row r="34" spans="1:9" s="7" customFormat="1" ht="9.75" customHeight="1">
      <c r="A34" s="4"/>
      <c r="B34" s="510" t="s">
        <v>8</v>
      </c>
      <c r="C34" s="510"/>
      <c r="D34" s="510"/>
      <c r="E34" s="10"/>
      <c r="F34" s="10"/>
      <c r="G34" s="10"/>
      <c r="H34" s="10"/>
      <c r="I34" s="18"/>
    </row>
    <row r="35" spans="1:9" ht="7.5" customHeight="1">
      <c r="A35" s="3"/>
      <c r="B35" s="4"/>
      <c r="C35" s="4"/>
      <c r="D35" s="4"/>
      <c r="E35" s="523" t="s">
        <v>343</v>
      </c>
      <c r="F35" s="523"/>
      <c r="G35" s="523"/>
      <c r="H35" s="523"/>
      <c r="I35" s="428" t="s">
        <v>19</v>
      </c>
    </row>
    <row r="36" spans="1:9" s="12" customFormat="1" ht="16.5" customHeight="1">
      <c r="A36" s="11"/>
      <c r="B36" s="62" t="s">
        <v>234</v>
      </c>
      <c r="C36" s="3"/>
      <c r="D36" s="372"/>
      <c r="E36" s="518"/>
      <c r="F36" s="518"/>
      <c r="G36" s="518"/>
      <c r="H36" s="519"/>
      <c r="I36" s="464"/>
    </row>
    <row r="37" spans="1:9" ht="6" customHeight="1">
      <c r="A37" s="3"/>
      <c r="B37" s="3"/>
      <c r="C37" s="3"/>
      <c r="D37" s="3"/>
      <c r="E37" s="4"/>
      <c r="F37" s="4"/>
      <c r="G37" s="3"/>
      <c r="H37" s="4"/>
      <c r="I37" s="3"/>
    </row>
    <row r="38" spans="1:9" ht="17.25" customHeight="1">
      <c r="A38" s="3"/>
      <c r="B38" s="62" t="s">
        <v>234</v>
      </c>
      <c r="C38" s="62"/>
      <c r="D38" s="372"/>
      <c r="E38" s="518"/>
      <c r="F38" s="518"/>
      <c r="G38" s="518"/>
      <c r="H38" s="519"/>
      <c r="I38" s="464"/>
    </row>
    <row r="39" spans="1:9" s="7" customFormat="1" ht="3" customHeight="1">
      <c r="A39" s="4"/>
      <c r="B39" s="34"/>
      <c r="C39" s="34"/>
      <c r="D39" s="5"/>
      <c r="E39" s="6"/>
      <c r="F39" s="5"/>
      <c r="G39" s="6"/>
      <c r="H39" s="5"/>
      <c r="I39" s="465"/>
    </row>
    <row r="40" spans="1:9" s="7" customFormat="1" ht="16.5" customHeight="1">
      <c r="A40" s="4"/>
      <c r="B40" s="62" t="s">
        <v>234</v>
      </c>
      <c r="C40" s="62"/>
      <c r="D40" s="372"/>
      <c r="E40" s="518"/>
      <c r="F40" s="518"/>
      <c r="G40" s="518"/>
      <c r="H40" s="519"/>
      <c r="I40" s="464"/>
    </row>
    <row r="41" spans="1:9" ht="7.5" customHeight="1">
      <c r="A41" s="3"/>
      <c r="B41" s="19"/>
      <c r="C41" s="19"/>
      <c r="D41" s="19"/>
      <c r="E41" s="19"/>
      <c r="F41" s="19"/>
      <c r="G41" s="19"/>
      <c r="H41" s="19"/>
      <c r="I41" s="19"/>
    </row>
    <row r="42" spans="1:9" s="7" customFormat="1" ht="15" customHeight="1">
      <c r="A42" s="4"/>
      <c r="B42" s="24"/>
      <c r="C42" s="24"/>
      <c r="D42" s="24"/>
      <c r="E42" s="511" t="s">
        <v>207</v>
      </c>
      <c r="F42" s="511"/>
      <c r="G42" s="511"/>
      <c r="H42" s="332" t="s">
        <v>344</v>
      </c>
      <c r="I42" s="335" t="s">
        <v>222</v>
      </c>
    </row>
    <row r="43" spans="1:9" ht="15.75" customHeight="1">
      <c r="A43" s="3"/>
      <c r="B43" s="28" t="s">
        <v>11</v>
      </c>
      <c r="C43" s="39" t="s">
        <v>15</v>
      </c>
      <c r="D43" s="38" t="s">
        <v>221</v>
      </c>
      <c r="E43" s="521"/>
      <c r="F43" s="521"/>
      <c r="G43" s="522"/>
      <c r="H43" s="395"/>
      <c r="I43" s="333" t="s">
        <v>12</v>
      </c>
    </row>
    <row r="44" spans="1:9" s="7" customFormat="1" ht="5.25" customHeight="1">
      <c r="A44" s="4"/>
      <c r="B44" s="6"/>
      <c r="C44" s="6"/>
      <c r="D44" s="25"/>
      <c r="E44" s="20"/>
      <c r="F44" s="20"/>
      <c r="G44" s="20"/>
      <c r="H44" s="20"/>
      <c r="I44" s="20"/>
    </row>
    <row r="45" spans="1:9" s="7" customFormat="1" ht="15.75" customHeight="1">
      <c r="A45" s="4"/>
      <c r="B45" s="28" t="s">
        <v>11</v>
      </c>
      <c r="C45" s="363" t="s">
        <v>15</v>
      </c>
      <c r="D45" s="38" t="s">
        <v>235</v>
      </c>
      <c r="E45" s="521"/>
      <c r="F45" s="521"/>
      <c r="G45" s="522"/>
      <c r="H45" s="367"/>
      <c r="I45" s="367" t="s">
        <v>12</v>
      </c>
    </row>
    <row r="46" spans="1:9" s="7" customFormat="1" ht="3.75" customHeight="1">
      <c r="A46" s="4"/>
      <c r="B46" s="517"/>
      <c r="C46" s="517"/>
      <c r="D46" s="517"/>
      <c r="E46" s="26"/>
      <c r="F46" s="10"/>
      <c r="G46" s="10"/>
      <c r="H46" s="10"/>
      <c r="I46" s="10"/>
    </row>
    <row r="47" spans="1:9" s="7" customFormat="1" ht="4.5" customHeight="1">
      <c r="A47" s="4"/>
      <c r="B47" s="6"/>
      <c r="C47" s="25"/>
      <c r="D47" s="25"/>
      <c r="E47" s="27"/>
      <c r="F47" s="6"/>
      <c r="G47" s="6"/>
      <c r="H47" s="6"/>
      <c r="I47" s="6"/>
    </row>
    <row r="48" spans="1:9" s="7" customFormat="1" ht="6" customHeight="1">
      <c r="A48" s="4"/>
      <c r="B48" s="21"/>
      <c r="C48" s="15"/>
      <c r="D48" s="15"/>
      <c r="E48" s="15"/>
      <c r="F48" s="15"/>
      <c r="G48" s="15"/>
      <c r="H48" s="15"/>
      <c r="I48" s="15"/>
    </row>
    <row r="49" spans="1:9" ht="0.75" customHeight="1">
      <c r="A49" s="3"/>
      <c r="B49" s="15"/>
      <c r="C49" s="15"/>
      <c r="D49" s="22"/>
      <c r="E49" s="22"/>
      <c r="F49" s="23"/>
      <c r="G49" s="23"/>
      <c r="H49" s="22"/>
      <c r="I49" s="15"/>
    </row>
    <row r="50" spans="1:9" s="7" customFormat="1" ht="1.5" customHeight="1">
      <c r="A50" s="4"/>
      <c r="B50" s="4"/>
    </row>
    <row r="51" spans="1:9">
      <c r="A51" s="3"/>
      <c r="B51" s="4"/>
      <c r="C51" s="4"/>
      <c r="D51" s="4"/>
      <c r="E51" s="4"/>
      <c r="F51" s="9"/>
      <c r="G51" s="9"/>
      <c r="H51" s="9"/>
      <c r="I51" s="9"/>
    </row>
    <row r="52" spans="1:9" ht="28.5" customHeight="1">
      <c r="B52" s="513" t="s">
        <v>246</v>
      </c>
      <c r="C52" s="513"/>
      <c r="D52" s="513"/>
      <c r="E52" s="513"/>
      <c r="F52" s="508"/>
      <c r="G52" s="508"/>
      <c r="H52" s="508"/>
      <c r="I52" s="508"/>
    </row>
    <row r="53" spans="1:9" ht="15.75" customHeight="1">
      <c r="B53" s="7"/>
      <c r="C53" s="7"/>
      <c r="D53" s="7"/>
      <c r="E53" s="7"/>
      <c r="F53" s="7"/>
      <c r="G53" s="7"/>
      <c r="H53" s="7"/>
      <c r="I53" s="7"/>
    </row>
    <row r="54" spans="1:9" ht="15.75" customHeight="1">
      <c r="B54" s="507" t="s">
        <v>13</v>
      </c>
      <c r="C54" s="507"/>
      <c r="D54" s="507"/>
      <c r="E54" s="512" t="s">
        <v>21</v>
      </c>
      <c r="F54" s="512"/>
      <c r="G54" s="516"/>
      <c r="H54" s="514" t="s">
        <v>20</v>
      </c>
      <c r="I54" s="515"/>
    </row>
    <row r="55" spans="1:9" s="7" customFormat="1" ht="6" customHeight="1"/>
    <row r="56" spans="1:9" ht="14.25" customHeight="1">
      <c r="B56" s="7"/>
      <c r="C56" s="7"/>
      <c r="D56" s="7"/>
      <c r="E56" s="7"/>
      <c r="F56" s="37"/>
      <c r="G56" s="37"/>
      <c r="H56" s="37"/>
      <c r="I56" s="37"/>
    </row>
    <row r="57" spans="1:9" ht="17.25" customHeight="1">
      <c r="B57" s="506" t="s">
        <v>14</v>
      </c>
      <c r="C57" s="506"/>
      <c r="D57" s="506"/>
      <c r="E57" s="506"/>
      <c r="F57" s="506"/>
      <c r="G57" s="506"/>
      <c r="H57" s="506"/>
      <c r="I57" s="506"/>
    </row>
    <row r="58" spans="1:9">
      <c r="B58" s="506"/>
      <c r="C58" s="506"/>
      <c r="D58" s="506"/>
      <c r="E58" s="506"/>
      <c r="F58" s="506"/>
      <c r="G58" s="506"/>
      <c r="H58" s="506"/>
      <c r="I58" s="506"/>
    </row>
    <row r="59" spans="1:9">
      <c r="B59" s="506"/>
      <c r="C59" s="506"/>
      <c r="D59" s="506"/>
      <c r="E59" s="506"/>
      <c r="F59" s="506"/>
      <c r="G59" s="506"/>
      <c r="H59" s="506"/>
      <c r="I59" s="506"/>
    </row>
  </sheetData>
  <sheetProtection selectLockedCells="1"/>
  <customSheetViews>
    <customSheetView guid="{7CC668C6-3844-4CC0-92CD-1DDF109DC849}" showPageBreaks="1" showGridLines="0" fitToPage="1" printArea="1" view="pageLayout" topLeftCell="A46">
      <selection activeCell="A2" sqref="A2:I75"/>
      <pageMargins left="0.23622047244094491" right="0.23622047244094491" top="0.19685039370078741" bottom="0.19685039370078741" header="0.11811023622047245" footer="0.11811023622047245"/>
      <pageSetup paperSize="9" orientation="portrait" r:id="rId1"/>
    </customSheetView>
  </customSheetViews>
  <mergeCells count="40">
    <mergeCell ref="E29:I29"/>
    <mergeCell ref="E36:H36"/>
    <mergeCell ref="E45:G45"/>
    <mergeCell ref="E35:H35"/>
    <mergeCell ref="B29:C29"/>
    <mergeCell ref="E38:H38"/>
    <mergeCell ref="E43:G43"/>
    <mergeCell ref="B57:I59"/>
    <mergeCell ref="B54:D54"/>
    <mergeCell ref="F52:I52"/>
    <mergeCell ref="B31:I31"/>
    <mergeCell ref="B34:D34"/>
    <mergeCell ref="E42:G42"/>
    <mergeCell ref="E33:G33"/>
    <mergeCell ref="H33:I33"/>
    <mergeCell ref="B52:E52"/>
    <mergeCell ref="H54:I54"/>
    <mergeCell ref="E54:G54"/>
    <mergeCell ref="B46:D46"/>
    <mergeCell ref="E40:H40"/>
    <mergeCell ref="D2:G4"/>
    <mergeCell ref="A3:C3"/>
    <mergeCell ref="A4:C4"/>
    <mergeCell ref="D5:G5"/>
    <mergeCell ref="B10:I10"/>
    <mergeCell ref="E12:I12"/>
    <mergeCell ref="D15:I15"/>
    <mergeCell ref="G19:I19"/>
    <mergeCell ref="H27:I27"/>
    <mergeCell ref="E27:G27"/>
    <mergeCell ref="G17:I17"/>
    <mergeCell ref="D25:F25"/>
    <mergeCell ref="H25:I25"/>
    <mergeCell ref="D19:E19"/>
    <mergeCell ref="B23:I23"/>
    <mergeCell ref="D17:E17"/>
    <mergeCell ref="B27:C27"/>
    <mergeCell ref="B19:C19"/>
    <mergeCell ref="E22:F22"/>
    <mergeCell ref="B25:C25"/>
  </mergeCells>
  <dataValidations count="8">
    <dataValidation type="list" showInputMessage="1" showErrorMessage="1" sqref="E54:G54">
      <formula1>"FACEBOOK,INSTAGRAM,SITE INTERNET,CONNAISSANCE"</formula1>
    </dataValidation>
    <dataValidation type="list" allowBlank="1" showInputMessage="1" showErrorMessage="1" sqref="E33:G33">
      <formula1>"OUI,NON"</formula1>
    </dataValidation>
    <dataValidation type="list" showInputMessage="1" showErrorMessage="1" sqref="C43 C45">
      <formula1>"OUI,NON"</formula1>
    </dataValidation>
    <dataValidation type="list" showInputMessage="1" showErrorMessage="1" sqref="H28:I28 D27:D28">
      <formula1>"VIREMENT, PAYPAL (entre proches) , CHEQUE"</formula1>
    </dataValidation>
    <dataValidation showInputMessage="1" showErrorMessage="1" sqref="D25:F25 H27:I27 D29"/>
    <dataValidation type="list" allowBlank="1" showInputMessage="1" showErrorMessage="1" sqref="G22">
      <formula1>"6, la totalité"</formula1>
    </dataValidation>
    <dataValidation type="list" allowBlank="1" showInputMessage="1" showErrorMessage="1" sqref="H22">
      <formula1>"SANTA,SANTA WOAW"</formula1>
    </dataValidation>
    <dataValidation type="list" allowBlank="1" showInputMessage="1" showErrorMessage="1" sqref="I22">
      <formula1>"110€ les 6 photos,170€ la totalité"</formula1>
    </dataValidation>
  </dataValidations>
  <pageMargins left="0.23622047244094491" right="0.23622047244094491" top="0.19685039370078741" bottom="0.19685039370078741" header="0.11811023622047245" footer="0.11811023622047245"/>
  <pageSetup paperSize="9" scale="95" orientation="portrait" r:id="rId2"/>
  <drawing r:id="rId3"/>
</worksheet>
</file>

<file path=xl/worksheets/sheet2.xml><?xml version="1.0" encoding="utf-8"?>
<worksheet xmlns="http://schemas.openxmlformats.org/spreadsheetml/2006/main" xmlns:r="http://schemas.openxmlformats.org/officeDocument/2006/relationships">
  <sheetPr>
    <tabColor rgb="FF0066CC"/>
    <pageSetUpPr fitToPage="1"/>
  </sheetPr>
  <dimension ref="A1:K58"/>
  <sheetViews>
    <sheetView showGridLines="0" showZeros="0" view="pageLayout" workbookViewId="0">
      <selection activeCell="H22" sqref="H22"/>
    </sheetView>
  </sheetViews>
  <sheetFormatPr baseColWidth="10" defaultColWidth="11.44140625" defaultRowHeight="14.4"/>
  <cols>
    <col min="1" max="1" width="1.6640625" style="60" customWidth="1"/>
    <col min="2" max="3" width="11.44140625" style="60"/>
    <col min="4" max="4" width="18.33203125" style="60" customWidth="1"/>
    <col min="5" max="5" width="5.109375" style="60" customWidth="1"/>
    <col min="6" max="6" width="15.44140625" style="60" customWidth="1"/>
    <col min="7" max="7" width="6.5546875" style="60" customWidth="1"/>
    <col min="8" max="8" width="15.5546875" style="60" customWidth="1"/>
    <col min="9" max="9" width="7.44140625" style="60" customWidth="1"/>
    <col min="10" max="10" width="0" style="60" hidden="1" customWidth="1"/>
    <col min="11" max="16384" width="11.44140625" style="60"/>
  </cols>
  <sheetData>
    <row r="1" spans="1:11" ht="4.5" customHeight="1"/>
    <row r="2" spans="1:11" ht="15" customHeight="1">
      <c r="D2" s="502"/>
      <c r="E2" s="502"/>
      <c r="F2" s="502"/>
      <c r="G2" s="502"/>
    </row>
    <row r="3" spans="1:11" ht="15.75" customHeight="1">
      <c r="A3" s="503"/>
      <c r="B3" s="503"/>
      <c r="C3" s="503"/>
      <c r="D3" s="502"/>
      <c r="E3" s="502"/>
      <c r="F3" s="502"/>
      <c r="G3" s="502"/>
      <c r="I3" s="303"/>
      <c r="K3" s="306" t="s">
        <v>204</v>
      </c>
    </row>
    <row r="4" spans="1:11" ht="15" customHeight="1">
      <c r="A4" s="503"/>
      <c r="B4" s="503"/>
      <c r="C4" s="503"/>
      <c r="D4" s="502"/>
      <c r="E4" s="502"/>
      <c r="F4" s="502"/>
      <c r="G4" s="502"/>
      <c r="I4" s="303"/>
      <c r="K4" s="306" t="s">
        <v>205</v>
      </c>
    </row>
    <row r="5" spans="1:11">
      <c r="D5" s="504"/>
      <c r="E5" s="504"/>
      <c r="F5" s="504"/>
      <c r="G5" s="504"/>
    </row>
    <row r="6" spans="1:11" ht="6.75" customHeight="1">
      <c r="B6" s="61"/>
      <c r="C6" s="61"/>
      <c r="D6" s="61"/>
      <c r="E6" s="61"/>
      <c r="F6" s="61"/>
      <c r="G6" s="61"/>
      <c r="H6" s="61"/>
      <c r="I6" s="61"/>
    </row>
    <row r="7" spans="1:11" ht="2.25" customHeight="1"/>
    <row r="8" spans="1:11" ht="3" customHeight="1"/>
    <row r="9" spans="1:11" ht="2.25" customHeight="1"/>
    <row r="10" spans="1:11" ht="5.25" customHeight="1">
      <c r="B10" s="77"/>
      <c r="C10" s="77"/>
      <c r="D10" s="77"/>
      <c r="E10" s="77"/>
      <c r="F10" s="77"/>
      <c r="G10" s="77"/>
      <c r="H10" s="77"/>
      <c r="I10" s="77"/>
    </row>
    <row r="11" spans="1:11" ht="17.25" customHeight="1">
      <c r="A11" s="62"/>
      <c r="B11" s="62" t="s">
        <v>165</v>
      </c>
      <c r="C11" s="62"/>
      <c r="D11" s="490">
        <f>'MINI NOEL'!E12</f>
        <v>0</v>
      </c>
      <c r="E11" s="490"/>
      <c r="F11" s="490"/>
      <c r="G11" s="490"/>
      <c r="H11" s="490"/>
      <c r="I11" s="490"/>
    </row>
    <row r="12" spans="1:11" s="67" customFormat="1" ht="3.75" customHeight="1">
      <c r="A12" s="63"/>
      <c r="B12" s="64"/>
      <c r="C12" s="64"/>
      <c r="D12" s="65"/>
      <c r="E12" s="66"/>
      <c r="F12" s="71"/>
      <c r="G12" s="66"/>
      <c r="H12" s="65"/>
      <c r="I12" s="66"/>
    </row>
    <row r="13" spans="1:11" s="67" customFormat="1" ht="17.25" customHeight="1">
      <c r="A13" s="63"/>
      <c r="B13" s="524" t="s">
        <v>166</v>
      </c>
      <c r="C13" s="524"/>
      <c r="D13" s="70" t="str">
        <f>'MINI NOEL'!D22</f>
        <v>SEANCE DE NOEL</v>
      </c>
      <c r="E13" s="71" t="s">
        <v>167</v>
      </c>
      <c r="F13" s="293">
        <f>'MINI NOEL'!D25</f>
        <v>0</v>
      </c>
      <c r="G13" s="292" t="s">
        <v>18</v>
      </c>
      <c r="H13" s="525">
        <f>'MINI NOEL'!H25</f>
        <v>0</v>
      </c>
      <c r="I13" s="525"/>
    </row>
    <row r="14" spans="1:11" s="67" customFormat="1" ht="6" customHeight="1">
      <c r="A14" s="63"/>
      <c r="B14" s="71"/>
      <c r="C14" s="71"/>
      <c r="D14" s="65"/>
      <c r="E14" s="66"/>
      <c r="F14" s="65"/>
      <c r="G14" s="66"/>
      <c r="H14" s="65"/>
      <c r="I14" s="66"/>
    </row>
    <row r="15" spans="1:11">
      <c r="A15" s="62"/>
      <c r="B15" s="62" t="s">
        <v>168</v>
      </c>
      <c r="C15" s="62"/>
      <c r="D15" s="78" t="str">
        <f>'MINI NOEL'!H22</f>
        <v>SANTA/ SANTA WOAW</v>
      </c>
      <c r="E15" s="69" t="s">
        <v>169</v>
      </c>
      <c r="F15" s="78" t="str">
        <f>'MINI NOEL'!G22</f>
        <v>6 / la totalité</v>
      </c>
      <c r="G15" s="44" t="str">
        <f>'MINI NOEL'!I22</f>
        <v>110€ les 6 / 170€ la totalité</v>
      </c>
      <c r="H15" s="63" t="s">
        <v>170</v>
      </c>
      <c r="I15" s="42" t="str">
        <f>'MINI NOEL'!E33</f>
        <v>OUI /NON</v>
      </c>
    </row>
    <row r="16" spans="1:11" s="67" customFormat="1" ht="3.75" customHeight="1">
      <c r="A16" s="63"/>
      <c r="B16" s="63"/>
      <c r="C16" s="63"/>
      <c r="D16" s="63"/>
      <c r="E16" s="63"/>
      <c r="F16" s="63"/>
      <c r="G16" s="63"/>
      <c r="H16" s="63"/>
      <c r="I16" s="63"/>
    </row>
    <row r="17" spans="1:9" s="67" customFormat="1" ht="3.75" customHeight="1">
      <c r="A17" s="63"/>
      <c r="B17" s="500"/>
      <c r="C17" s="500"/>
      <c r="D17" s="63"/>
      <c r="E17" s="63"/>
      <c r="F17" s="63"/>
      <c r="G17" s="63"/>
      <c r="H17" s="63"/>
      <c r="I17" s="63"/>
    </row>
    <row r="18" spans="1:9">
      <c r="A18" s="62"/>
      <c r="B18" s="62" t="s">
        <v>171</v>
      </c>
      <c r="C18" s="62"/>
      <c r="D18" s="499" t="str">
        <f>'MINI NOEL'!D27</f>
        <v>VIREMENT/PAYPAL/CHEQUE</v>
      </c>
      <c r="E18" s="499"/>
      <c r="F18" s="69" t="s">
        <v>172</v>
      </c>
      <c r="G18" s="490">
        <f>'MINI NOEL'!H27</f>
        <v>0</v>
      </c>
      <c r="H18" s="490"/>
      <c r="I18" s="490"/>
    </row>
    <row r="19" spans="1:9" s="67" customFormat="1" ht="3.75" customHeight="1">
      <c r="A19" s="63"/>
      <c r="B19" s="63"/>
      <c r="C19" s="63"/>
      <c r="D19" s="63"/>
      <c r="E19" s="63"/>
      <c r="F19" s="63"/>
      <c r="G19" s="63"/>
      <c r="H19" s="63"/>
      <c r="I19" s="63"/>
    </row>
    <row r="20" spans="1:9" s="61" customFormat="1" ht="9" customHeight="1">
      <c r="A20" s="68"/>
      <c r="B20" s="72"/>
      <c r="C20" s="72"/>
      <c r="D20" s="75"/>
      <c r="E20" s="72"/>
      <c r="F20" s="75"/>
      <c r="G20" s="75"/>
      <c r="H20" s="72"/>
      <c r="I20" s="72"/>
    </row>
    <row r="21" spans="1:9" s="61" customFormat="1" ht="3" customHeight="1">
      <c r="A21" s="68"/>
      <c r="B21" s="66"/>
      <c r="C21" s="66"/>
      <c r="D21" s="71"/>
      <c r="E21" s="66"/>
      <c r="F21" s="71"/>
      <c r="G21" s="71"/>
      <c r="H21" s="66"/>
      <c r="I21" s="66"/>
    </row>
    <row r="22" spans="1:9">
      <c r="A22" s="62"/>
      <c r="B22" s="536" t="s">
        <v>174</v>
      </c>
      <c r="C22" s="536"/>
      <c r="D22" s="66" t="s">
        <v>173</v>
      </c>
      <c r="E22" s="533">
        <f>'MINI NOEL'!$E$43:$G$43</f>
        <v>0</v>
      </c>
      <c r="F22" s="533"/>
      <c r="G22" s="534"/>
      <c r="H22" s="296">
        <f>'MINI NOEL'!$H$43</f>
        <v>0</v>
      </c>
      <c r="I22" s="295" t="str">
        <f>'MINI NOEL'!$I$43</f>
        <v>O/N</v>
      </c>
    </row>
    <row r="23" spans="1:9" ht="6" customHeight="1">
      <c r="A23" s="62"/>
      <c r="B23" s="536"/>
      <c r="C23" s="536"/>
      <c r="D23" s="66"/>
      <c r="E23" s="66"/>
      <c r="F23" s="66"/>
      <c r="G23" s="66"/>
      <c r="H23" s="71"/>
      <c r="I23" s="71"/>
    </row>
    <row r="24" spans="1:9" ht="15.75" customHeight="1">
      <c r="A24" s="62"/>
      <c r="B24" s="536"/>
      <c r="C24" s="536"/>
      <c r="D24" s="294" t="s">
        <v>236</v>
      </c>
      <c r="E24" s="518">
        <f>'MINI NOEL'!$E$45:$G$45</f>
        <v>0</v>
      </c>
      <c r="F24" s="518"/>
      <c r="G24" s="519"/>
      <c r="H24" s="375">
        <f>'MINI NOEL'!$H$45</f>
        <v>0</v>
      </c>
      <c r="I24" s="336" t="str">
        <f>'MINI NOEL'!$I$45</f>
        <v>O/N</v>
      </c>
    </row>
    <row r="25" spans="1:9" ht="5.25" customHeight="1">
      <c r="A25" s="62"/>
      <c r="B25" s="536"/>
      <c r="C25" s="536"/>
      <c r="D25" s="71"/>
      <c r="E25" s="71"/>
      <c r="F25" s="71"/>
      <c r="G25" s="71"/>
      <c r="H25" s="71"/>
      <c r="I25" s="71"/>
    </row>
    <row r="26" spans="1:9" s="67" customFormat="1" ht="6" customHeight="1">
      <c r="A26" s="63"/>
      <c r="B26" s="76"/>
      <c r="C26" s="76"/>
      <c r="D26" s="76"/>
      <c r="E26" s="76"/>
      <c r="F26" s="76"/>
      <c r="G26" s="76"/>
      <c r="H26" s="76"/>
      <c r="I26" s="76"/>
    </row>
    <row r="27" spans="1:9" ht="14.25" customHeight="1">
      <c r="A27" s="62"/>
      <c r="B27" s="63"/>
      <c r="C27" s="63"/>
      <c r="D27" s="66" t="s">
        <v>237</v>
      </c>
      <c r="E27" s="526">
        <f>'MINI NOEL'!E36:H36</f>
        <v>0</v>
      </c>
      <c r="F27" s="526"/>
      <c r="G27" s="526"/>
      <c r="H27" s="527"/>
      <c r="I27" s="429">
        <f>'MINI NOEL'!I36</f>
        <v>0</v>
      </c>
    </row>
    <row r="28" spans="1:9" ht="9" customHeight="1">
      <c r="A28" s="62"/>
      <c r="B28" s="66"/>
      <c r="C28" s="66"/>
      <c r="D28" s="66"/>
      <c r="E28" s="66"/>
      <c r="F28" s="66"/>
      <c r="G28" s="66"/>
      <c r="H28" s="362"/>
      <c r="I28" s="362"/>
    </row>
    <row r="29" spans="1:9" s="67" customFormat="1" ht="16.5" customHeight="1">
      <c r="A29" s="63"/>
      <c r="B29" s="66"/>
      <c r="C29" s="66"/>
      <c r="D29" s="294" t="s">
        <v>238</v>
      </c>
      <c r="E29" s="518">
        <f>'MINI NOEL'!E38:H38</f>
        <v>0</v>
      </c>
      <c r="F29" s="518"/>
      <c r="G29" s="518"/>
      <c r="H29" s="519"/>
      <c r="I29" s="427">
        <f>'MINI NOEL'!I38</f>
        <v>0</v>
      </c>
    </row>
    <row r="30" spans="1:9" s="67" customFormat="1" ht="6.75" customHeight="1">
      <c r="A30" s="63"/>
      <c r="B30" s="66"/>
      <c r="C30" s="66"/>
      <c r="D30" s="66"/>
      <c r="E30" s="66"/>
      <c r="F30" s="66"/>
      <c r="G30" s="66"/>
      <c r="H30" s="66"/>
      <c r="I30" s="66"/>
    </row>
    <row r="31" spans="1:9" s="67" customFormat="1" ht="15.75" customHeight="1">
      <c r="A31" s="63"/>
      <c r="B31" s="63"/>
      <c r="D31" s="294" t="s">
        <v>239</v>
      </c>
      <c r="E31" s="518">
        <f>'MINI NOEL'!E40:H40</f>
        <v>0</v>
      </c>
      <c r="F31" s="518"/>
      <c r="G31" s="518"/>
      <c r="H31" s="519"/>
      <c r="I31" s="427">
        <f>'MINI NOEL'!I40</f>
        <v>0</v>
      </c>
    </row>
    <row r="32" spans="1:9" s="67" customFormat="1" ht="19.5" customHeight="1">
      <c r="A32" s="63"/>
      <c r="B32" s="63"/>
      <c r="D32" s="294"/>
      <c r="E32" s="373"/>
      <c r="F32" s="373"/>
      <c r="G32" s="373"/>
      <c r="H32" s="374"/>
      <c r="I32" s="374"/>
    </row>
    <row r="33" spans="1:11" s="67" customFormat="1" ht="15" customHeight="1">
      <c r="A33" s="63"/>
      <c r="B33" s="366" t="s">
        <v>17</v>
      </c>
      <c r="C33" s="366"/>
      <c r="F33" s="490">
        <f>'MINI NOEL'!F52</f>
        <v>0</v>
      </c>
      <c r="G33" s="490"/>
      <c r="H33" s="490"/>
      <c r="I33" s="490"/>
    </row>
    <row r="34" spans="1:11" s="67" customFormat="1" ht="8.25" customHeight="1">
      <c r="A34" s="63"/>
      <c r="D34" s="366"/>
      <c r="E34" s="366"/>
    </row>
    <row r="35" spans="1:11" s="67" customFormat="1" ht="18.75" customHeight="1">
      <c r="A35" s="73"/>
      <c r="B35" s="364" t="s">
        <v>13</v>
      </c>
      <c r="C35" s="364"/>
      <c r="F35" s="537"/>
      <c r="G35" s="537"/>
      <c r="H35" s="537"/>
      <c r="I35" s="537"/>
    </row>
    <row r="36" spans="1:11" s="67" customFormat="1" ht="14.25" customHeight="1">
      <c r="A36" s="63"/>
      <c r="D36" s="364"/>
      <c r="E36" s="512" t="str">
        <f>'MINI NOEL'!E54</f>
        <v>FB/INSTAGRAM/SITE/CONNAISSANCE</v>
      </c>
      <c r="F36" s="512"/>
      <c r="G36" s="516"/>
      <c r="H36" s="514" t="str">
        <f>'MINI NOEL'!H54</f>
        <v>si connaissance NOM</v>
      </c>
      <c r="I36" s="515"/>
    </row>
    <row r="37" spans="1:11" ht="14.25" customHeight="1">
      <c r="A37" s="68"/>
      <c r="B37" s="66"/>
      <c r="C37" s="66"/>
      <c r="D37" s="66"/>
      <c r="E37" s="66"/>
      <c r="F37" s="66"/>
      <c r="G37" s="66"/>
      <c r="H37" s="66"/>
      <c r="I37" s="66"/>
    </row>
    <row r="38" spans="1:11" ht="11.25" customHeight="1">
      <c r="A38" s="62"/>
      <c r="B38" s="66"/>
      <c r="C38" s="66"/>
      <c r="D38" s="66"/>
      <c r="E38" s="66"/>
      <c r="F38" s="66"/>
      <c r="G38" s="66"/>
      <c r="H38" s="66"/>
      <c r="I38" s="66"/>
    </row>
    <row r="39" spans="1:11" s="67" customFormat="1" ht="12" customHeight="1">
      <c r="A39" s="63"/>
      <c r="B39" s="535" t="s">
        <v>175</v>
      </c>
      <c r="C39" s="301" t="s">
        <v>178</v>
      </c>
      <c r="D39" s="66"/>
      <c r="E39" s="66"/>
      <c r="F39" s="66"/>
      <c r="G39" s="66"/>
      <c r="H39" s="66"/>
      <c r="I39" s="66"/>
    </row>
    <row r="40" spans="1:11" ht="12" customHeight="1">
      <c r="A40" s="62"/>
      <c r="B40" s="535"/>
      <c r="C40" s="298"/>
      <c r="D40" s="301" t="s">
        <v>177</v>
      </c>
      <c r="E40" s="301" t="s">
        <v>179</v>
      </c>
      <c r="F40" s="301" t="s">
        <v>186</v>
      </c>
      <c r="G40" s="302" t="s">
        <v>46</v>
      </c>
      <c r="H40" s="301" t="s">
        <v>180</v>
      </c>
      <c r="I40" s="376" t="s">
        <v>179</v>
      </c>
      <c r="J40" s="62"/>
      <c r="K40" s="62"/>
    </row>
    <row r="41" spans="1:11" ht="18" customHeight="1">
      <c r="A41" s="62"/>
      <c r="B41" s="535"/>
      <c r="C41" s="300"/>
      <c r="D41" s="378"/>
      <c r="E41" s="378"/>
      <c r="F41" s="298"/>
      <c r="G41" s="298"/>
      <c r="H41" s="298"/>
      <c r="I41" s="300"/>
      <c r="J41" s="62"/>
      <c r="K41" s="74" t="s">
        <v>181</v>
      </c>
    </row>
    <row r="42" spans="1:11">
      <c r="A42" s="62"/>
      <c r="B42" s="535"/>
      <c r="C42" s="300"/>
      <c r="D42" s="300"/>
      <c r="E42" s="300"/>
      <c r="F42" s="299"/>
      <c r="G42" s="299"/>
      <c r="H42" s="299"/>
      <c r="I42" s="300"/>
      <c r="J42" s="62"/>
      <c r="K42" s="74" t="s">
        <v>182</v>
      </c>
    </row>
    <row r="43" spans="1:11" ht="15" customHeight="1">
      <c r="A43" s="62"/>
      <c r="B43" s="535"/>
      <c r="C43" s="300"/>
      <c r="D43" s="300"/>
      <c r="E43" s="300"/>
      <c r="F43" s="298"/>
      <c r="G43" s="298"/>
      <c r="H43" s="378"/>
      <c r="I43" s="300"/>
      <c r="J43" s="62"/>
      <c r="K43" s="365" t="s">
        <v>183</v>
      </c>
    </row>
    <row r="44" spans="1:11" ht="15.75" customHeight="1">
      <c r="A44" s="62"/>
      <c r="B44" s="62"/>
      <c r="C44" s="377"/>
      <c r="D44" s="300"/>
      <c r="E44" s="300"/>
      <c r="F44" s="300"/>
      <c r="G44" s="300"/>
      <c r="H44" s="300"/>
      <c r="I44" s="300"/>
      <c r="J44" s="62"/>
      <c r="K44" s="74"/>
    </row>
    <row r="45" spans="1:11" s="67" customFormat="1" ht="12" customHeight="1">
      <c r="A45" s="62"/>
      <c r="B45" s="498" t="s">
        <v>184</v>
      </c>
      <c r="C45" s="301" t="s">
        <v>185</v>
      </c>
      <c r="D45" s="301" t="s">
        <v>186</v>
      </c>
      <c r="E45" s="301" t="s">
        <v>187</v>
      </c>
      <c r="F45" s="301" t="s">
        <v>188</v>
      </c>
      <c r="G45" s="301" t="s">
        <v>189</v>
      </c>
      <c r="H45" s="301" t="s">
        <v>190</v>
      </c>
      <c r="I45" s="62"/>
      <c r="J45" s="62"/>
      <c r="K45" s="62"/>
    </row>
    <row r="46" spans="1:11" ht="14.25" customHeight="1">
      <c r="A46" s="62"/>
      <c r="B46" s="498"/>
      <c r="C46" s="298"/>
      <c r="D46" s="298"/>
      <c r="E46" s="298"/>
      <c r="F46" s="298"/>
      <c r="G46" s="298"/>
      <c r="H46" s="298"/>
      <c r="I46" s="62"/>
      <c r="J46" s="62"/>
      <c r="K46" s="62"/>
    </row>
    <row r="47" spans="1:11" ht="17.25" customHeight="1">
      <c r="A47" s="62"/>
      <c r="B47" s="74"/>
      <c r="C47" s="68"/>
      <c r="I47" s="62"/>
      <c r="J47" s="62"/>
      <c r="K47" s="62"/>
    </row>
    <row r="48" spans="1:11" ht="12.75" customHeight="1">
      <c r="A48" s="62"/>
      <c r="B48" s="62"/>
      <c r="C48" s="62"/>
      <c r="D48" s="68"/>
      <c r="E48" s="68"/>
      <c r="F48" s="68"/>
      <c r="G48" s="68"/>
      <c r="H48" s="68"/>
      <c r="I48" s="62"/>
      <c r="J48" s="62"/>
      <c r="K48" s="62"/>
    </row>
    <row r="49" spans="1:11">
      <c r="A49" s="62"/>
      <c r="B49" s="498" t="s">
        <v>176</v>
      </c>
      <c r="D49" s="62"/>
      <c r="E49" s="532" t="s">
        <v>202</v>
      </c>
      <c r="F49" s="532"/>
      <c r="G49" s="532"/>
      <c r="H49" s="532"/>
      <c r="I49" s="532"/>
      <c r="J49" s="62"/>
      <c r="K49" s="62"/>
    </row>
    <row r="50" spans="1:11">
      <c r="A50" s="62"/>
      <c r="B50" s="498"/>
      <c r="C50" s="301" t="s">
        <v>191</v>
      </c>
      <c r="D50" s="301" t="s">
        <v>192</v>
      </c>
      <c r="E50" s="301" t="s">
        <v>193</v>
      </c>
      <c r="F50" s="301" t="s">
        <v>247</v>
      </c>
      <c r="G50" s="301" t="s">
        <v>194</v>
      </c>
      <c r="H50" s="301" t="s">
        <v>203</v>
      </c>
      <c r="I50" s="301" t="s">
        <v>195</v>
      </c>
      <c r="J50" s="62"/>
      <c r="K50" s="62"/>
    </row>
    <row r="51" spans="1:11">
      <c r="A51" s="62"/>
      <c r="B51" s="498"/>
      <c r="C51" s="298"/>
      <c r="D51" s="298"/>
      <c r="E51" s="298"/>
      <c r="F51" s="298"/>
      <c r="G51" s="298"/>
      <c r="H51" s="298"/>
      <c r="I51" s="298"/>
      <c r="J51" s="62"/>
      <c r="K51" s="62"/>
    </row>
    <row r="52" spans="1:11">
      <c r="A52" s="62"/>
      <c r="B52" s="498"/>
      <c r="C52" s="301" t="s">
        <v>196</v>
      </c>
      <c r="D52" s="301" t="s">
        <v>197</v>
      </c>
      <c r="E52" s="528" t="s">
        <v>198</v>
      </c>
      <c r="F52" s="529"/>
      <c r="G52" s="301" t="s">
        <v>199</v>
      </c>
      <c r="H52" s="301" t="s">
        <v>200</v>
      </c>
      <c r="I52" s="301" t="s">
        <v>201</v>
      </c>
      <c r="J52" s="62"/>
      <c r="K52" s="62"/>
    </row>
    <row r="53" spans="1:11">
      <c r="A53" s="62"/>
      <c r="B53" s="498"/>
      <c r="C53" s="297"/>
      <c r="D53" s="297"/>
      <c r="E53" s="530"/>
      <c r="F53" s="531"/>
      <c r="G53" s="297"/>
      <c r="H53" s="297"/>
      <c r="I53" s="297"/>
      <c r="J53" s="62"/>
      <c r="K53" s="62"/>
    </row>
    <row r="54" spans="1:11">
      <c r="A54" s="62"/>
      <c r="B54" s="368" t="s">
        <v>206</v>
      </c>
      <c r="C54" s="368"/>
      <c r="D54" s="62"/>
      <c r="E54" s="62"/>
      <c r="F54" s="62"/>
      <c r="G54" s="62"/>
      <c r="H54" s="62"/>
      <c r="I54" s="62"/>
      <c r="J54" s="62"/>
      <c r="K54" s="62"/>
    </row>
    <row r="55" spans="1:11">
      <c r="A55" s="62"/>
      <c r="B55" s="368"/>
      <c r="C55" s="368"/>
      <c r="D55" s="368"/>
      <c r="E55" s="368"/>
      <c r="F55" s="368"/>
      <c r="G55" s="368"/>
      <c r="H55" s="368"/>
      <c r="I55" s="368"/>
      <c r="J55" s="62"/>
      <c r="K55" s="62"/>
    </row>
    <row r="56" spans="1:11">
      <c r="A56" s="62"/>
      <c r="B56" s="368"/>
      <c r="C56" s="368"/>
      <c r="D56" s="368"/>
      <c r="E56" s="368"/>
      <c r="F56" s="368"/>
      <c r="G56" s="368"/>
      <c r="H56" s="368"/>
      <c r="I56" s="368"/>
      <c r="J56" s="62"/>
      <c r="K56" s="62"/>
    </row>
    <row r="57" spans="1:11">
      <c r="A57" s="62"/>
      <c r="B57" s="62"/>
      <c r="C57" s="62"/>
      <c r="D57" s="368"/>
      <c r="E57" s="368"/>
      <c r="F57" s="368"/>
      <c r="G57" s="368"/>
      <c r="H57" s="368"/>
      <c r="I57" s="368"/>
      <c r="J57" s="62"/>
      <c r="K57" s="62"/>
    </row>
    <row r="58" spans="1:11">
      <c r="A58" s="62"/>
      <c r="D58" s="62"/>
      <c r="E58" s="62"/>
      <c r="F58" s="62"/>
      <c r="G58" s="62"/>
      <c r="H58" s="62"/>
      <c r="I58" s="62"/>
      <c r="J58" s="62"/>
      <c r="K58" s="62"/>
    </row>
  </sheetData>
  <sheetProtection selectLockedCells="1"/>
  <mergeCells count="26">
    <mergeCell ref="B49:B53"/>
    <mergeCell ref="E52:F52"/>
    <mergeCell ref="E53:F53"/>
    <mergeCell ref="E49:I49"/>
    <mergeCell ref="E22:G22"/>
    <mergeCell ref="B39:B43"/>
    <mergeCell ref="B22:C25"/>
    <mergeCell ref="E24:G24"/>
    <mergeCell ref="F33:I33"/>
    <mergeCell ref="F35:I35"/>
    <mergeCell ref="B45:B46"/>
    <mergeCell ref="B13:C13"/>
    <mergeCell ref="B17:C17"/>
    <mergeCell ref="E36:G36"/>
    <mergeCell ref="H36:I36"/>
    <mergeCell ref="D2:G4"/>
    <mergeCell ref="A3:C3"/>
    <mergeCell ref="A4:C4"/>
    <mergeCell ref="D5:G5"/>
    <mergeCell ref="D18:E18"/>
    <mergeCell ref="G18:I18"/>
    <mergeCell ref="D11:I11"/>
    <mergeCell ref="H13:I13"/>
    <mergeCell ref="E27:H27"/>
    <mergeCell ref="E29:H29"/>
    <mergeCell ref="E31:H31"/>
  </mergeCells>
  <dataValidations count="1">
    <dataValidation showInputMessage="1" showErrorMessage="1" sqref="E36:G36 D29:E29 D24:E24 D31:E32"/>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58"/>
  <sheetViews>
    <sheetView showGridLines="0" showZeros="0" showRuler="0" view="pageLayout" zoomScale="70" zoomScalePageLayoutView="70" workbookViewId="0">
      <selection activeCell="B27" sqref="B27:I27"/>
    </sheetView>
  </sheetViews>
  <sheetFormatPr baseColWidth="10" defaultColWidth="11.44140625" defaultRowHeight="14.4"/>
  <cols>
    <col min="1" max="1" width="1.6640625" style="1" customWidth="1"/>
    <col min="2" max="3" width="11.44140625" style="1"/>
    <col min="4" max="4" width="18.33203125" style="1" customWidth="1"/>
    <col min="5" max="5" width="5.109375" style="1" customWidth="1"/>
    <col min="6" max="6" width="15.44140625" style="1" customWidth="1"/>
    <col min="7" max="7" width="6.5546875" style="1" customWidth="1"/>
    <col min="8" max="8" width="15.5546875" style="1" customWidth="1"/>
    <col min="9" max="9" width="7.44140625" style="1" customWidth="1"/>
    <col min="10" max="16384" width="11.44140625" style="1"/>
  </cols>
  <sheetData>
    <row r="1" spans="1:9" ht="4.5" customHeight="1"/>
    <row r="2" spans="1:9" ht="15" customHeight="1">
      <c r="A2" s="1" t="s">
        <v>22</v>
      </c>
      <c r="D2" s="502"/>
      <c r="E2" s="502"/>
      <c r="F2" s="502"/>
      <c r="G2" s="502"/>
    </row>
    <row r="3" spans="1:9" ht="15.75" customHeight="1">
      <c r="A3" s="503"/>
      <c r="B3" s="503"/>
      <c r="C3" s="503"/>
      <c r="D3" s="502"/>
      <c r="E3" s="502"/>
      <c r="F3" s="502"/>
      <c r="G3" s="502"/>
    </row>
    <row r="4" spans="1:9" ht="15" customHeight="1">
      <c r="A4" s="503"/>
      <c r="B4" s="503"/>
      <c r="C4" s="503"/>
      <c r="D4" s="502"/>
      <c r="E4" s="502"/>
      <c r="F4" s="502"/>
      <c r="G4" s="502"/>
    </row>
    <row r="5" spans="1:9">
      <c r="D5" s="504"/>
      <c r="E5" s="504"/>
      <c r="F5" s="504"/>
      <c r="G5" s="504"/>
    </row>
    <row r="6" spans="1:9" ht="4.2" customHeight="1">
      <c r="B6" s="2"/>
      <c r="C6" s="2"/>
      <c r="D6" s="2"/>
      <c r="E6" s="2"/>
      <c r="F6" s="2"/>
      <c r="G6" s="2"/>
      <c r="H6" s="2"/>
      <c r="I6" s="2"/>
    </row>
    <row r="7" spans="1:9" ht="1.95" hidden="1" customHeight="1"/>
    <row r="8" spans="1:9" ht="1.95" hidden="1" customHeight="1"/>
    <row r="9" spans="1:9" ht="17.25" customHeight="1">
      <c r="A9" s="3"/>
      <c r="B9" s="3" t="s">
        <v>23</v>
      </c>
      <c r="C9" s="3"/>
      <c r="D9" s="4"/>
      <c r="E9" s="490">
        <f>'MINI NOEL'!E12</f>
        <v>0</v>
      </c>
      <c r="F9" s="490"/>
      <c r="G9" s="490"/>
      <c r="H9" s="490"/>
      <c r="I9" s="3"/>
    </row>
    <row r="10" spans="1:9" s="7" customFormat="1" ht="4.5" customHeight="1">
      <c r="A10" s="4"/>
      <c r="B10" s="34"/>
      <c r="C10" s="34"/>
      <c r="D10" s="5"/>
      <c r="E10" s="6"/>
      <c r="F10" s="5"/>
      <c r="G10" s="6"/>
      <c r="H10" s="5"/>
      <c r="I10" s="6"/>
    </row>
    <row r="11" spans="1:9">
      <c r="A11" s="3"/>
      <c r="B11" s="3" t="s">
        <v>0</v>
      </c>
      <c r="C11" s="3"/>
      <c r="D11" s="490">
        <f>'MINI NOEL'!D15</f>
        <v>0</v>
      </c>
      <c r="E11" s="490"/>
      <c r="F11" s="490"/>
      <c r="G11" s="490"/>
      <c r="H11" s="490"/>
      <c r="I11" s="3"/>
    </row>
    <row r="12" spans="1:9" s="7" customFormat="1" ht="3.75" customHeight="1">
      <c r="A12" s="4"/>
      <c r="B12" s="4"/>
      <c r="C12" s="4"/>
      <c r="D12" s="4"/>
      <c r="E12" s="4"/>
      <c r="F12" s="4"/>
      <c r="G12" s="4"/>
      <c r="H12" s="4"/>
      <c r="I12" s="4"/>
    </row>
    <row r="13" spans="1:9" s="7" customFormat="1" ht="14.25" customHeight="1">
      <c r="A13" s="4"/>
      <c r="B13" s="4" t="s">
        <v>5</v>
      </c>
      <c r="C13" s="4"/>
      <c r="D13" s="42">
        <f>'MINI NOEL'!D17</f>
        <v>0</v>
      </c>
      <c r="E13" s="4" t="s">
        <v>44</v>
      </c>
      <c r="F13" s="490">
        <f>'MINI NOEL'!G17</f>
        <v>0</v>
      </c>
      <c r="G13" s="490"/>
      <c r="H13" s="490"/>
      <c r="I13" s="4"/>
    </row>
    <row r="14" spans="1:9" ht="4.5" customHeight="1">
      <c r="A14" s="3"/>
      <c r="B14" s="40"/>
      <c r="C14" s="40"/>
      <c r="D14" s="40"/>
      <c r="E14" s="40"/>
      <c r="F14" s="41"/>
      <c r="G14" s="41"/>
      <c r="H14" s="40"/>
      <c r="I14" s="40"/>
    </row>
    <row r="15" spans="1:9" ht="6.75" customHeight="1">
      <c r="A15" s="3"/>
      <c r="B15" s="8"/>
      <c r="C15" s="8"/>
      <c r="D15" s="8"/>
      <c r="E15" s="8"/>
      <c r="F15" s="35"/>
      <c r="G15" s="35"/>
      <c r="H15" s="8"/>
      <c r="I15" s="8"/>
    </row>
    <row r="16" spans="1:9">
      <c r="A16" s="3"/>
      <c r="B16" s="3" t="s">
        <v>24</v>
      </c>
      <c r="C16" s="3"/>
      <c r="D16" s="42" t="s">
        <v>25</v>
      </c>
      <c r="E16" s="42"/>
      <c r="F16" s="42"/>
      <c r="G16" s="42"/>
      <c r="H16" s="42"/>
      <c r="I16" s="42"/>
    </row>
    <row r="17" spans="1:9" s="7" customFormat="1" ht="7.5" customHeight="1">
      <c r="A17" s="4"/>
      <c r="B17" s="4"/>
      <c r="C17" s="4"/>
      <c r="D17" s="4"/>
      <c r="E17" s="4"/>
      <c r="F17" s="9"/>
      <c r="G17" s="9"/>
      <c r="H17" s="4"/>
      <c r="I17" s="4"/>
    </row>
    <row r="18" spans="1:9">
      <c r="A18" s="3"/>
      <c r="B18" s="8" t="s">
        <v>26</v>
      </c>
      <c r="C18" s="8"/>
      <c r="D18" s="43">
        <f>'MINI NOEL'!D25</f>
        <v>0</v>
      </c>
      <c r="E18" s="543" t="s">
        <v>27</v>
      </c>
      <c r="F18" s="543"/>
      <c r="G18" s="32">
        <f>'MINI NOEL'!H25</f>
        <v>0</v>
      </c>
      <c r="H18" s="35" t="s">
        <v>28</v>
      </c>
      <c r="I18" s="32">
        <f>G18+H130</f>
        <v>0</v>
      </c>
    </row>
    <row r="19" spans="1:9" ht="9" customHeight="1">
      <c r="A19" s="3"/>
      <c r="B19" s="6"/>
      <c r="C19" s="6"/>
      <c r="D19" s="31"/>
      <c r="E19" s="6"/>
      <c r="F19" s="31"/>
      <c r="G19" s="31"/>
      <c r="H19" s="6"/>
      <c r="I19" s="6"/>
    </row>
    <row r="20" spans="1:9" ht="15.6">
      <c r="A20" s="3"/>
      <c r="B20" s="8" t="s">
        <v>1</v>
      </c>
      <c r="C20" s="8"/>
      <c r="D20" s="334" t="str">
        <f>'MINI NOEL'!D22</f>
        <v>SEANCE DE NOEL</v>
      </c>
      <c r="E20" s="543" t="s">
        <v>29</v>
      </c>
      <c r="F20" s="543"/>
      <c r="G20" s="32" t="str">
        <f>'MINI NOEL'!G22</f>
        <v>6 / la totalité</v>
      </c>
      <c r="H20" s="544" t="str">
        <f>'MINI NOEL'!H22</f>
        <v>SANTA/ SANTA WOAW</v>
      </c>
      <c r="I20" s="545"/>
    </row>
    <row r="21" spans="1:9" ht="10.95" customHeight="1">
      <c r="A21" s="3"/>
      <c r="B21" s="54"/>
      <c r="C21" s="54"/>
      <c r="D21" s="54"/>
      <c r="E21" s="541" t="s">
        <v>46</v>
      </c>
      <c r="F21" s="541"/>
      <c r="G21" s="54"/>
      <c r="H21" s="542"/>
      <c r="I21" s="542"/>
    </row>
    <row r="22" spans="1:9" s="7" customFormat="1" ht="15" customHeight="1">
      <c r="A22" s="4"/>
      <c r="B22" s="28" t="s">
        <v>45</v>
      </c>
      <c r="C22" s="55" t="str">
        <f>'MINI NOEL'!I22</f>
        <v>110€ les 6 / 170€ la totalité</v>
      </c>
      <c r="D22" s="53" t="s">
        <v>30</v>
      </c>
      <c r="E22" s="466" t="str">
        <f>'MINI NOEL'!D27</f>
        <v>VIREMENT/PAYPAL/CHEQUE</v>
      </c>
      <c r="F22" s="467"/>
      <c r="G22" s="380"/>
      <c r="H22" s="494"/>
      <c r="I22" s="494"/>
    </row>
    <row r="23" spans="1:9" s="7" customFormat="1" ht="5.25" customHeight="1">
      <c r="A23" s="4"/>
      <c r="B23" s="10"/>
      <c r="C23" s="10"/>
      <c r="D23" s="10"/>
      <c r="E23" s="10"/>
      <c r="F23" s="10"/>
      <c r="G23" s="10"/>
      <c r="H23" s="10"/>
      <c r="I23" s="10"/>
    </row>
    <row r="24" spans="1:9" s="7" customFormat="1" ht="5.25" customHeight="1">
      <c r="A24" s="4"/>
      <c r="B24" s="6"/>
      <c r="C24" s="6"/>
      <c r="D24" s="6"/>
      <c r="E24" s="6"/>
      <c r="F24" s="6"/>
      <c r="G24" s="6"/>
      <c r="H24" s="6"/>
      <c r="I24" s="6"/>
    </row>
    <row r="25" spans="1:9" ht="43.5" customHeight="1">
      <c r="A25" s="3"/>
      <c r="B25" s="538" t="s">
        <v>444</v>
      </c>
      <c r="C25" s="538"/>
      <c r="D25" s="538"/>
      <c r="E25" s="538"/>
      <c r="F25" s="538"/>
      <c r="G25" s="538"/>
      <c r="H25" s="538"/>
      <c r="I25" s="538"/>
    </row>
    <row r="26" spans="1:9" ht="14.25" customHeight="1">
      <c r="A26" s="3"/>
      <c r="B26" s="539" t="s">
        <v>445</v>
      </c>
      <c r="C26" s="539"/>
      <c r="D26" s="539"/>
      <c r="E26" s="539"/>
      <c r="F26" s="539"/>
      <c r="G26" s="539"/>
      <c r="H26" s="539"/>
      <c r="I26" s="539"/>
    </row>
    <row r="27" spans="1:9" s="12" customFormat="1" ht="66.75" customHeight="1">
      <c r="A27" s="11"/>
      <c r="B27" s="551" t="s">
        <v>31</v>
      </c>
      <c r="C27" s="551"/>
      <c r="D27" s="551"/>
      <c r="E27" s="551"/>
      <c r="F27" s="551"/>
      <c r="G27" s="551"/>
      <c r="H27" s="551"/>
      <c r="I27" s="551"/>
    </row>
    <row r="28" spans="1:9" ht="1.5" customHeight="1">
      <c r="A28" s="3"/>
      <c r="B28" s="539" t="s">
        <v>32</v>
      </c>
      <c r="C28" s="539"/>
      <c r="D28" s="539"/>
      <c r="E28" s="539"/>
      <c r="F28" s="539"/>
      <c r="G28" s="539"/>
      <c r="H28" s="539"/>
      <c r="I28" s="539"/>
    </row>
    <row r="29" spans="1:9" ht="25.5" customHeight="1">
      <c r="A29" s="3"/>
      <c r="B29" s="539" t="s">
        <v>33</v>
      </c>
      <c r="C29" s="539"/>
      <c r="D29" s="539"/>
      <c r="E29" s="539"/>
      <c r="F29" s="539"/>
      <c r="G29" s="539"/>
      <c r="H29" s="539"/>
      <c r="I29" s="539"/>
    </row>
    <row r="30" spans="1:9" s="7" customFormat="1" ht="42" customHeight="1">
      <c r="A30" s="4"/>
      <c r="B30" s="539" t="s">
        <v>34</v>
      </c>
      <c r="C30" s="539"/>
      <c r="D30" s="539"/>
      <c r="E30" s="539"/>
      <c r="F30" s="539"/>
      <c r="G30" s="539"/>
      <c r="H30" s="539"/>
      <c r="I30" s="539"/>
    </row>
    <row r="31" spans="1:9" ht="68.400000000000006" customHeight="1">
      <c r="A31" s="3"/>
      <c r="B31" s="540" t="s">
        <v>252</v>
      </c>
      <c r="C31" s="539"/>
      <c r="D31" s="539"/>
      <c r="E31" s="539"/>
      <c r="F31" s="539"/>
      <c r="G31" s="539"/>
      <c r="H31" s="539"/>
      <c r="I31" s="539"/>
    </row>
    <row r="32" spans="1:9" s="7" customFormat="1" ht="8.25" customHeight="1">
      <c r="A32" s="4"/>
      <c r="B32" s="552" t="s">
        <v>35</v>
      </c>
      <c r="C32" s="552"/>
      <c r="D32" s="552"/>
      <c r="E32" s="552"/>
      <c r="F32" s="552"/>
      <c r="G32" s="552"/>
      <c r="H32" s="552"/>
      <c r="I32" s="552"/>
    </row>
    <row r="33" spans="1:9" ht="15" customHeight="1">
      <c r="A33" s="3"/>
      <c r="B33" s="552"/>
      <c r="C33" s="552"/>
      <c r="D33" s="552"/>
      <c r="E33" s="552"/>
      <c r="F33" s="552"/>
      <c r="G33" s="552"/>
      <c r="H33" s="552"/>
      <c r="I33" s="552"/>
    </row>
    <row r="34" spans="1:9" s="60" customFormat="1" ht="15" customHeight="1">
      <c r="A34" s="62"/>
      <c r="B34" s="369" t="str">
        <f>'MINI NOEL'!E33</f>
        <v>OUI /NON</v>
      </c>
      <c r="C34" s="551" t="s">
        <v>244</v>
      </c>
      <c r="D34" s="551"/>
      <c r="E34" s="551"/>
      <c r="F34" s="551"/>
      <c r="G34" s="551"/>
      <c r="H34" s="551"/>
      <c r="I34" s="371"/>
    </row>
    <row r="35" spans="1:9" s="7" customFormat="1" ht="15" customHeight="1">
      <c r="A35" s="4"/>
      <c r="B35" s="549" t="s">
        <v>36</v>
      </c>
      <c r="C35" s="549"/>
      <c r="D35" s="549"/>
      <c r="E35" s="549"/>
      <c r="F35" s="549"/>
      <c r="G35" s="549"/>
      <c r="H35" s="549"/>
      <c r="I35" s="549"/>
    </row>
    <row r="36" spans="1:9" ht="15.75" customHeight="1">
      <c r="A36" s="3"/>
      <c r="B36" s="550" t="s">
        <v>245</v>
      </c>
      <c r="C36" s="550"/>
      <c r="D36" s="550"/>
      <c r="E36" s="550"/>
      <c r="F36" s="550"/>
      <c r="G36" s="550"/>
      <c r="H36" s="550"/>
      <c r="I36" s="550"/>
    </row>
    <row r="37" spans="1:9" ht="0.6" customHeight="1">
      <c r="A37" s="3"/>
      <c r="B37" s="40"/>
      <c r="C37" s="40"/>
      <c r="D37" s="45"/>
      <c r="E37" s="46"/>
      <c r="F37" s="45"/>
      <c r="G37" s="45"/>
      <c r="H37" s="45"/>
      <c r="I37" s="40"/>
    </row>
    <row r="38" spans="1:9" ht="6.75" customHeight="1">
      <c r="A38" s="3"/>
      <c r="B38" s="3"/>
      <c r="C38" s="3"/>
      <c r="D38" s="3"/>
      <c r="E38" s="3"/>
      <c r="F38" s="3"/>
      <c r="G38" s="3"/>
      <c r="H38" s="3"/>
      <c r="I38" s="3"/>
    </row>
    <row r="39" spans="1:9">
      <c r="A39" s="3"/>
      <c r="B39" s="47" t="s">
        <v>37</v>
      </c>
      <c r="C39" s="48"/>
      <c r="D39" s="4"/>
      <c r="E39" s="4"/>
      <c r="F39" s="4"/>
      <c r="G39" s="4"/>
      <c r="H39" s="4"/>
      <c r="I39" s="3"/>
    </row>
    <row r="40" spans="1:9" s="7" customFormat="1" ht="6.75" customHeight="1">
      <c r="A40" s="4"/>
      <c r="B40" s="4"/>
      <c r="C40" s="4"/>
      <c r="D40" s="4"/>
      <c r="E40" s="4"/>
      <c r="F40" s="4"/>
      <c r="G40" s="4"/>
      <c r="H40" s="4"/>
      <c r="I40" s="4"/>
    </row>
    <row r="41" spans="1:9">
      <c r="A41" s="3"/>
      <c r="B41" s="3" t="s">
        <v>38</v>
      </c>
      <c r="C41" s="490">
        <f>'MINI NOEL'!E43</f>
        <v>0</v>
      </c>
      <c r="D41" s="490"/>
      <c r="E41" s="49"/>
      <c r="F41" s="4" t="s">
        <v>39</v>
      </c>
      <c r="G41" s="490">
        <f>'MINI NOEL'!E45</f>
        <v>0</v>
      </c>
      <c r="H41" s="490"/>
      <c r="I41" s="490"/>
    </row>
    <row r="42" spans="1:9" s="7" customFormat="1" ht="4.5" customHeight="1">
      <c r="A42" s="4"/>
      <c r="B42" s="9"/>
      <c r="C42" s="50"/>
      <c r="D42" s="553"/>
      <c r="E42" s="553"/>
      <c r="F42" s="4"/>
      <c r="G42" s="4"/>
      <c r="H42" s="4"/>
      <c r="I42" s="4"/>
    </row>
    <row r="43" spans="1:9" s="7" customFormat="1" ht="16.5" customHeight="1">
      <c r="A43" s="4"/>
      <c r="B43" s="66" t="s">
        <v>240</v>
      </c>
      <c r="C43" s="495">
        <f>'MINI NOEL'!E36</f>
        <v>0</v>
      </c>
      <c r="D43" s="490"/>
      <c r="E43" s="49"/>
      <c r="F43" s="63" t="s">
        <v>242</v>
      </c>
      <c r="G43" s="495">
        <f>'MINI NOEL'!E38</f>
        <v>0</v>
      </c>
      <c r="H43" s="490"/>
      <c r="I43" s="490"/>
    </row>
    <row r="44" spans="1:9" s="67" customFormat="1" ht="4.5" customHeight="1">
      <c r="A44" s="63"/>
      <c r="B44" s="66"/>
      <c r="C44" s="370"/>
      <c r="D44" s="370"/>
      <c r="E44" s="370"/>
      <c r="F44" s="370"/>
      <c r="G44" s="370"/>
      <c r="H44" s="51"/>
      <c r="I44" s="66"/>
    </row>
    <row r="45" spans="1:9" s="67" customFormat="1" ht="16.5" customHeight="1">
      <c r="A45" s="63"/>
      <c r="B45" s="66" t="s">
        <v>241</v>
      </c>
      <c r="C45" s="495">
        <f>'MINI NOEL'!E40</f>
        <v>0</v>
      </c>
      <c r="D45" s="490"/>
      <c r="E45" s="49"/>
      <c r="F45" s="63" t="s">
        <v>243</v>
      </c>
      <c r="G45" s="490">
        <f>'MINI NOEL'!E47</f>
        <v>0</v>
      </c>
      <c r="H45" s="490"/>
      <c r="I45" s="490"/>
    </row>
    <row r="46" spans="1:9" s="67" customFormat="1" ht="4.5" customHeight="1">
      <c r="A46" s="63"/>
      <c r="B46" s="66"/>
      <c r="C46" s="370"/>
      <c r="D46" s="370"/>
      <c r="E46" s="370"/>
      <c r="F46" s="370"/>
      <c r="G46" s="370"/>
      <c r="H46" s="51"/>
      <c r="I46" s="66"/>
    </row>
    <row r="47" spans="1:9" s="7" customFormat="1" ht="15" customHeight="1">
      <c r="A47" s="4"/>
      <c r="B47" s="494" t="s">
        <v>40</v>
      </c>
      <c r="C47" s="494"/>
      <c r="D47" s="494"/>
      <c r="E47" s="494"/>
      <c r="F47" s="494"/>
      <c r="G47" s="1"/>
      <c r="H47" s="546" t="s">
        <v>41</v>
      </c>
      <c r="I47" s="546"/>
    </row>
    <row r="48" spans="1:9" s="7" customFormat="1" ht="18.75" customHeight="1">
      <c r="A48" s="13"/>
      <c r="B48" s="492">
        <f>C41</f>
        <v>0</v>
      </c>
      <c r="C48" s="492"/>
      <c r="D48" s="380"/>
      <c r="E48" s="492">
        <f>G41</f>
        <v>0</v>
      </c>
      <c r="F48" s="492"/>
      <c r="G48" s="6"/>
      <c r="H48" s="547" t="s">
        <v>251</v>
      </c>
      <c r="I48" s="547"/>
    </row>
    <row r="49" spans="1:9">
      <c r="A49" s="3"/>
      <c r="B49" s="494" t="s">
        <v>42</v>
      </c>
      <c r="C49" s="494"/>
      <c r="D49" s="494"/>
      <c r="E49" s="494"/>
      <c r="F49" s="494"/>
      <c r="G49" s="7"/>
      <c r="H49" s="6" t="s">
        <v>43</v>
      </c>
      <c r="I49" s="52"/>
    </row>
    <row r="50" spans="1:9" s="7" customFormat="1" ht="56.25" customHeight="1">
      <c r="A50" s="4"/>
      <c r="B50" s="548"/>
      <c r="C50" s="548"/>
      <c r="D50" s="548"/>
      <c r="E50" s="548"/>
      <c r="F50" s="548"/>
      <c r="G50" s="6"/>
      <c r="H50" s="547"/>
      <c r="I50" s="547"/>
    </row>
    <row r="51" spans="1:9">
      <c r="A51" s="3"/>
      <c r="B51" s="548"/>
      <c r="C51" s="548"/>
      <c r="D51" s="548"/>
      <c r="E51" s="548"/>
      <c r="F51" s="548"/>
      <c r="H51" s="547"/>
      <c r="I51" s="547"/>
    </row>
    <row r="52" spans="1:9" ht="12.75" customHeight="1">
      <c r="A52" s="8"/>
      <c r="B52" s="494"/>
      <c r="C52" s="494"/>
      <c r="D52" s="494"/>
      <c r="E52" s="494"/>
      <c r="F52" s="494"/>
      <c r="G52" s="494"/>
      <c r="H52" s="494"/>
      <c r="I52" s="494"/>
    </row>
    <row r="53" spans="1:9">
      <c r="A53" s="3"/>
      <c r="B53" s="4"/>
      <c r="C53" s="7"/>
      <c r="D53" s="7"/>
      <c r="E53" s="7"/>
      <c r="F53" s="7"/>
      <c r="G53" s="7"/>
      <c r="H53" s="7"/>
      <c r="I53" s="7"/>
    </row>
    <row r="54" spans="1:9">
      <c r="A54" s="3"/>
      <c r="B54" s="4"/>
      <c r="C54" s="7"/>
      <c r="D54" s="7"/>
      <c r="E54" s="7"/>
      <c r="F54" s="7"/>
      <c r="G54" s="7"/>
      <c r="H54" s="7"/>
      <c r="I54" s="7"/>
    </row>
    <row r="55" spans="1:9">
      <c r="A55" s="3"/>
      <c r="B55" s="4"/>
      <c r="C55" s="7"/>
      <c r="D55" s="7"/>
      <c r="E55" s="7"/>
      <c r="F55" s="7"/>
      <c r="G55" s="7"/>
      <c r="H55" s="7"/>
      <c r="I55" s="7"/>
    </row>
    <row r="56" spans="1:9">
      <c r="B56" s="7"/>
      <c r="C56" s="7"/>
      <c r="D56" s="7"/>
      <c r="E56" s="7"/>
      <c r="F56" s="7"/>
      <c r="G56" s="7"/>
      <c r="H56" s="7"/>
      <c r="I56" s="7"/>
    </row>
    <row r="57" spans="1:9">
      <c r="B57" s="7"/>
      <c r="C57" s="7"/>
      <c r="D57" s="7"/>
      <c r="E57" s="7"/>
      <c r="F57" s="7"/>
      <c r="G57" s="7"/>
      <c r="H57" s="7"/>
      <c r="I57" s="7"/>
    </row>
    <row r="58" spans="1:9">
      <c r="B58" s="7"/>
      <c r="C58" s="7"/>
      <c r="D58" s="7"/>
      <c r="E58" s="7"/>
      <c r="F58" s="7"/>
      <c r="G58" s="7"/>
      <c r="H58" s="7"/>
      <c r="I58" s="7"/>
    </row>
  </sheetData>
  <sheetProtection selectLockedCells="1" selectUnlockedCells="1"/>
  <mergeCells count="40">
    <mergeCell ref="C43:D43"/>
    <mergeCell ref="G43:I43"/>
    <mergeCell ref="C45:D45"/>
    <mergeCell ref="G45:I45"/>
    <mergeCell ref="D42:E42"/>
    <mergeCell ref="C41:D41"/>
    <mergeCell ref="G41:I41"/>
    <mergeCell ref="B35:I35"/>
    <mergeCell ref="B36:I36"/>
    <mergeCell ref="B26:I26"/>
    <mergeCell ref="C34:H34"/>
    <mergeCell ref="B27:I27"/>
    <mergeCell ref="B28:I28"/>
    <mergeCell ref="B32:I33"/>
    <mergeCell ref="B52:I52"/>
    <mergeCell ref="B47:F47"/>
    <mergeCell ref="H47:I47"/>
    <mergeCell ref="H48:I48"/>
    <mergeCell ref="B49:F49"/>
    <mergeCell ref="B50:F51"/>
    <mergeCell ref="H50:I51"/>
    <mergeCell ref="B48:C48"/>
    <mergeCell ref="E48:F48"/>
    <mergeCell ref="D11:H11"/>
    <mergeCell ref="D2:G4"/>
    <mergeCell ref="A3:C3"/>
    <mergeCell ref="A4:C4"/>
    <mergeCell ref="D5:G5"/>
    <mergeCell ref="E9:H9"/>
    <mergeCell ref="F13:H13"/>
    <mergeCell ref="B25:I25"/>
    <mergeCell ref="B29:I29"/>
    <mergeCell ref="B30:I30"/>
    <mergeCell ref="B31:I31"/>
    <mergeCell ref="E21:F21"/>
    <mergeCell ref="H21:I21"/>
    <mergeCell ref="H22:I22"/>
    <mergeCell ref="E18:F18"/>
    <mergeCell ref="E20:F20"/>
    <mergeCell ref="H20:I20"/>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J115"/>
  <sheetViews>
    <sheetView showWhiteSpace="0" view="pageLayout" topLeftCell="A11" zoomScaleNormal="100" workbookViewId="0">
      <selection activeCell="C37" sqref="C37:C39"/>
    </sheetView>
  </sheetViews>
  <sheetFormatPr baseColWidth="10" defaultColWidth="11.5546875" defaultRowHeight="14.4"/>
  <cols>
    <col min="1" max="1" width="46.33203125" style="308" customWidth="1"/>
    <col min="2" max="2" width="2.5546875" style="308" customWidth="1"/>
    <col min="3" max="3" width="46.33203125" style="308" customWidth="1"/>
    <col min="4" max="16384" width="11.5546875" style="308"/>
  </cols>
  <sheetData>
    <row r="1" spans="1:3" ht="392.4" hidden="1" customHeight="1">
      <c r="A1" s="312"/>
      <c r="B1" s="312"/>
      <c r="C1" s="312"/>
    </row>
    <row r="2" spans="1:3">
      <c r="A2" s="409"/>
      <c r="B2" s="409"/>
      <c r="C2" s="559" t="s">
        <v>292</v>
      </c>
    </row>
    <row r="3" spans="1:3">
      <c r="A3" s="409"/>
      <c r="B3" s="409"/>
      <c r="C3" s="559"/>
    </row>
    <row r="4" spans="1:3">
      <c r="A4" s="409"/>
      <c r="B4" s="409"/>
      <c r="C4" s="409"/>
    </row>
    <row r="5" spans="1:3">
      <c r="A5" s="409"/>
      <c r="B5" s="409"/>
      <c r="C5" s="410" t="s">
        <v>293</v>
      </c>
    </row>
    <row r="6" spans="1:3" ht="12.6" customHeight="1">
      <c r="A6" s="560" t="s">
        <v>294</v>
      </c>
      <c r="B6" s="411"/>
      <c r="C6" s="557" t="s">
        <v>295</v>
      </c>
    </row>
    <row r="7" spans="1:3" ht="7.95" customHeight="1">
      <c r="A7" s="560"/>
      <c r="B7" s="411"/>
      <c r="C7" s="557"/>
    </row>
    <row r="8" spans="1:3" ht="11.4" customHeight="1">
      <c r="A8" s="560"/>
      <c r="B8" s="411"/>
      <c r="C8" s="412"/>
    </row>
    <row r="9" spans="1:3" ht="16.2" customHeight="1">
      <c r="A9" s="560"/>
      <c r="B9" s="411"/>
      <c r="C9" s="413" t="s">
        <v>296</v>
      </c>
    </row>
    <row r="10" spans="1:3" ht="12.6" customHeight="1">
      <c r="A10" s="412"/>
      <c r="B10" s="412"/>
      <c r="C10" s="561" t="s">
        <v>374</v>
      </c>
    </row>
    <row r="11" spans="1:3">
      <c r="A11" s="414" t="s">
        <v>297</v>
      </c>
      <c r="B11" s="414"/>
      <c r="C11" s="561"/>
    </row>
    <row r="12" spans="1:3" ht="12" customHeight="1">
      <c r="A12" s="556" t="s">
        <v>298</v>
      </c>
      <c r="B12" s="415"/>
      <c r="C12" s="561"/>
    </row>
    <row r="13" spans="1:3" ht="9" customHeight="1">
      <c r="A13" s="556"/>
      <c r="B13" s="415"/>
      <c r="C13" s="561"/>
    </row>
    <row r="14" spans="1:3" ht="9.6" customHeight="1">
      <c r="A14" s="556"/>
      <c r="B14" s="415"/>
      <c r="C14" s="561"/>
    </row>
    <row r="15" spans="1:3" ht="12" customHeight="1">
      <c r="A15" s="556" t="s">
        <v>299</v>
      </c>
      <c r="B15" s="415"/>
      <c r="C15" s="469"/>
    </row>
    <row r="16" spans="1:3">
      <c r="A16" s="556"/>
      <c r="B16" s="415"/>
      <c r="C16" s="469"/>
    </row>
    <row r="17" spans="1:3">
      <c r="A17" s="556"/>
      <c r="B17" s="415"/>
      <c r="C17" s="562" t="s">
        <v>301</v>
      </c>
    </row>
    <row r="18" spans="1:3">
      <c r="A18" s="556"/>
      <c r="B18" s="415"/>
      <c r="C18" s="562"/>
    </row>
    <row r="19" spans="1:3" ht="17.399999999999999" customHeight="1">
      <c r="A19" s="556"/>
      <c r="B19" s="415"/>
      <c r="C19" s="562"/>
    </row>
    <row r="20" spans="1:3">
      <c r="A20" s="556" t="s">
        <v>300</v>
      </c>
      <c r="B20" s="415"/>
      <c r="C20" s="562"/>
    </row>
    <row r="21" spans="1:3" ht="10.199999999999999" customHeight="1">
      <c r="A21" s="556"/>
      <c r="B21" s="415"/>
      <c r="C21" s="416"/>
    </row>
    <row r="22" spans="1:3" ht="3.6" customHeight="1">
      <c r="A22" s="417"/>
      <c r="B22" s="417"/>
      <c r="C22" s="563"/>
    </row>
    <row r="23" spans="1:3" ht="15" customHeight="1">
      <c r="A23" s="556" t="s">
        <v>302</v>
      </c>
      <c r="B23" s="415"/>
      <c r="C23" s="563"/>
    </row>
    <row r="24" spans="1:3">
      <c r="A24" s="556"/>
      <c r="B24" s="415"/>
      <c r="C24" s="563"/>
    </row>
    <row r="25" spans="1:3">
      <c r="A25" s="556"/>
      <c r="B25" s="415"/>
      <c r="C25" s="563"/>
    </row>
    <row r="26" spans="1:3" ht="13.95" customHeight="1">
      <c r="A26" s="415"/>
      <c r="B26" s="415"/>
      <c r="C26" s="413" t="s">
        <v>303</v>
      </c>
    </row>
    <row r="27" spans="1:3" ht="16.2" customHeight="1">
      <c r="A27" s="414" t="s">
        <v>304</v>
      </c>
      <c r="B27" s="414"/>
      <c r="C27" s="554" t="s">
        <v>372</v>
      </c>
    </row>
    <row r="28" spans="1:3" ht="13.2" customHeight="1">
      <c r="A28" s="556" t="s">
        <v>305</v>
      </c>
      <c r="B28" s="415"/>
      <c r="C28" s="554"/>
    </row>
    <row r="29" spans="1:3" ht="9.6" customHeight="1">
      <c r="A29" s="556"/>
      <c r="B29" s="415"/>
      <c r="C29" s="554"/>
    </row>
    <row r="30" spans="1:3" ht="6.6" customHeight="1">
      <c r="A30" s="415"/>
      <c r="B30" s="415"/>
      <c r="C30" s="554"/>
    </row>
    <row r="31" spans="1:3" ht="14.4" customHeight="1">
      <c r="A31" s="556" t="s">
        <v>371</v>
      </c>
      <c r="B31" s="415"/>
      <c r="C31" s="554" t="s">
        <v>373</v>
      </c>
    </row>
    <row r="32" spans="1:3">
      <c r="A32" s="556"/>
      <c r="B32" s="415"/>
      <c r="C32" s="554"/>
    </row>
    <row r="33" spans="1:3">
      <c r="A33" s="556"/>
      <c r="B33" s="415"/>
      <c r="C33" s="554"/>
    </row>
    <row r="34" spans="1:3" ht="10.199999999999999" customHeight="1">
      <c r="A34" s="556"/>
      <c r="B34" s="415"/>
      <c r="C34" s="554"/>
    </row>
    <row r="35" spans="1:3" ht="6" customHeight="1">
      <c r="A35" s="415"/>
      <c r="B35" s="415"/>
      <c r="C35" s="554"/>
    </row>
    <row r="36" spans="1:3" ht="17.399999999999999" customHeight="1">
      <c r="A36" s="556" t="s">
        <v>446</v>
      </c>
      <c r="B36" s="415"/>
      <c r="C36" s="554"/>
    </row>
    <row r="37" spans="1:3">
      <c r="A37" s="556"/>
      <c r="B37" s="415"/>
      <c r="C37" s="554" t="s">
        <v>306</v>
      </c>
    </row>
    <row r="38" spans="1:3">
      <c r="A38" s="556"/>
      <c r="B38" s="415"/>
      <c r="C38" s="554"/>
    </row>
    <row r="39" spans="1:3">
      <c r="A39" s="556"/>
      <c r="B39" s="415"/>
      <c r="C39" s="554"/>
    </row>
    <row r="40" spans="1:3" ht="13.95" customHeight="1">
      <c r="A40" s="556"/>
      <c r="B40" s="415"/>
      <c r="C40" s="558" t="s">
        <v>307</v>
      </c>
    </row>
    <row r="41" spans="1:3">
      <c r="A41" s="556"/>
      <c r="B41" s="415"/>
      <c r="C41" s="558"/>
    </row>
    <row r="42" spans="1:3" ht="12.6" customHeight="1">
      <c r="A42" s="556"/>
      <c r="B42" s="415"/>
      <c r="C42" s="554" t="s">
        <v>308</v>
      </c>
    </row>
    <row r="43" spans="1:3" ht="1.95" customHeight="1">
      <c r="A43" s="556"/>
      <c r="B43" s="415"/>
      <c r="C43" s="554"/>
    </row>
    <row r="44" spans="1:3" ht="7.2" customHeight="1">
      <c r="A44" s="556"/>
      <c r="B44" s="416"/>
      <c r="C44" s="554"/>
    </row>
    <row r="45" spans="1:3" ht="17.399999999999999" customHeight="1">
      <c r="A45" s="556"/>
      <c r="B45" s="415"/>
      <c r="C45" s="416"/>
    </row>
    <row r="46" spans="1:3">
      <c r="A46" s="556"/>
      <c r="B46" s="415"/>
      <c r="C46" s="554" t="s">
        <v>309</v>
      </c>
    </row>
    <row r="47" spans="1:3">
      <c r="A47" s="468"/>
      <c r="B47" s="415"/>
      <c r="C47" s="554"/>
    </row>
    <row r="48" spans="1:3">
      <c r="A48" s="468"/>
      <c r="B48" s="415"/>
      <c r="C48" s="554"/>
    </row>
    <row r="49" spans="1:10">
      <c r="A49" s="468"/>
      <c r="B49" s="415"/>
      <c r="C49" s="554"/>
    </row>
    <row r="50" spans="1:10">
      <c r="A50" s="468"/>
      <c r="B50" s="415"/>
      <c r="C50" s="554"/>
    </row>
    <row r="51" spans="1:10">
      <c r="A51" s="468"/>
      <c r="B51" s="415"/>
      <c r="C51" s="554"/>
    </row>
    <row r="52" spans="1:10">
      <c r="A52" s="416"/>
      <c r="B52" s="416"/>
      <c r="C52" s="416"/>
    </row>
    <row r="53" spans="1:10">
      <c r="A53" s="414" t="s">
        <v>310</v>
      </c>
      <c r="B53" s="414"/>
      <c r="C53" s="554" t="s">
        <v>311</v>
      </c>
    </row>
    <row r="54" spans="1:10" ht="13.2" customHeight="1">
      <c r="A54" s="556" t="s">
        <v>312</v>
      </c>
      <c r="B54" s="415"/>
      <c r="C54" s="554"/>
    </row>
    <row r="55" spans="1:10" ht="9.6" customHeight="1">
      <c r="A55" s="556"/>
      <c r="B55" s="415"/>
      <c r="C55" s="554"/>
    </row>
    <row r="56" spans="1:10" ht="8.4" customHeight="1">
      <c r="A56" s="415"/>
      <c r="B56" s="415"/>
      <c r="C56" s="416"/>
    </row>
    <row r="57" spans="1:10" ht="14.4" customHeight="1">
      <c r="A57" s="557" t="s">
        <v>313</v>
      </c>
      <c r="B57" s="418"/>
      <c r="C57" s="413" t="s">
        <v>314</v>
      </c>
      <c r="J57" s="379"/>
    </row>
    <row r="58" spans="1:10" ht="22.2" customHeight="1">
      <c r="A58" s="557"/>
      <c r="B58" s="418"/>
      <c r="C58" s="419" t="s">
        <v>315</v>
      </c>
    </row>
    <row r="59" spans="1:10">
      <c r="C59" s="420" t="s">
        <v>316</v>
      </c>
    </row>
    <row r="62" spans="1:10">
      <c r="A62" s="410" t="s">
        <v>317</v>
      </c>
      <c r="B62" s="410"/>
      <c r="C62" s="421" t="s">
        <v>318</v>
      </c>
    </row>
    <row r="63" spans="1:10" ht="14.4" customHeight="1">
      <c r="A63" s="554" t="s">
        <v>319</v>
      </c>
      <c r="B63" s="422"/>
      <c r="C63" s="554" t="s">
        <v>320</v>
      </c>
    </row>
    <row r="64" spans="1:10">
      <c r="A64" s="554"/>
      <c r="B64" s="422"/>
      <c r="C64" s="554"/>
    </row>
    <row r="65" spans="1:3">
      <c r="A65" s="554"/>
      <c r="B65" s="422"/>
      <c r="C65" s="554"/>
    </row>
    <row r="66" spans="1:3">
      <c r="A66" s="554"/>
      <c r="B66" s="422"/>
      <c r="C66" s="554"/>
    </row>
    <row r="67" spans="1:3">
      <c r="A67" s="554"/>
      <c r="B67" s="422"/>
    </row>
    <row r="68" spans="1:3" ht="5.4" customHeight="1">
      <c r="A68" s="423"/>
      <c r="B68" s="423"/>
    </row>
    <row r="69" spans="1:3">
      <c r="A69" s="554" t="s">
        <v>321</v>
      </c>
      <c r="B69" s="422"/>
      <c r="C69" s="424" t="s">
        <v>322</v>
      </c>
    </row>
    <row r="70" spans="1:3">
      <c r="A70" s="554"/>
      <c r="B70" s="422"/>
      <c r="C70" s="554" t="s">
        <v>323</v>
      </c>
    </row>
    <row r="71" spans="1:3">
      <c r="A71" s="554"/>
      <c r="B71" s="422"/>
      <c r="C71" s="554"/>
    </row>
    <row r="72" spans="1:3" ht="14.4" customHeight="1">
      <c r="A72" s="554"/>
      <c r="B72" s="422"/>
      <c r="C72" s="554" t="s">
        <v>324</v>
      </c>
    </row>
    <row r="73" spans="1:3">
      <c r="A73" s="554"/>
      <c r="B73" s="422"/>
      <c r="C73" s="554"/>
    </row>
    <row r="74" spans="1:3">
      <c r="A74" s="554"/>
      <c r="B74" s="422"/>
      <c r="C74" s="554"/>
    </row>
    <row r="75" spans="1:3" ht="14.4" customHeight="1">
      <c r="A75" s="554" t="s">
        <v>325</v>
      </c>
      <c r="B75" s="422"/>
      <c r="C75" s="554"/>
    </row>
    <row r="76" spans="1:3">
      <c r="A76" s="554"/>
      <c r="B76" s="422"/>
      <c r="C76" s="554"/>
    </row>
    <row r="77" spans="1:3">
      <c r="A77" s="554"/>
      <c r="B77" s="422"/>
    </row>
    <row r="78" spans="1:3">
      <c r="A78" s="554"/>
      <c r="B78" s="422"/>
      <c r="C78" s="554" t="s">
        <v>326</v>
      </c>
    </row>
    <row r="79" spans="1:3">
      <c r="C79" s="554"/>
    </row>
    <row r="80" spans="1:3">
      <c r="A80" s="424" t="s">
        <v>327</v>
      </c>
      <c r="B80" s="424"/>
    </row>
    <row r="81" spans="1:3">
      <c r="A81" s="554" t="s">
        <v>328</v>
      </c>
      <c r="C81" s="424" t="s">
        <v>329</v>
      </c>
    </row>
    <row r="82" spans="1:3">
      <c r="A82" s="554"/>
      <c r="C82" s="554" t="s">
        <v>330</v>
      </c>
    </row>
    <row r="83" spans="1:3">
      <c r="A83" s="554"/>
      <c r="C83" s="554"/>
    </row>
    <row r="84" spans="1:3">
      <c r="A84" s="554"/>
      <c r="C84" s="554"/>
    </row>
    <row r="85" spans="1:3">
      <c r="C85" s="554"/>
    </row>
    <row r="86" spans="1:3">
      <c r="A86" s="424" t="s">
        <v>331</v>
      </c>
    </row>
    <row r="87" spans="1:3">
      <c r="A87" s="554" t="s">
        <v>332</v>
      </c>
      <c r="C87" s="424" t="s">
        <v>333</v>
      </c>
    </row>
    <row r="88" spans="1:3" ht="10.199999999999999" customHeight="1">
      <c r="A88" s="554"/>
    </row>
    <row r="89" spans="1:3" ht="4.2" customHeight="1">
      <c r="C89" s="554" t="s">
        <v>334</v>
      </c>
    </row>
    <row r="90" spans="1:3" ht="14.4" customHeight="1">
      <c r="A90" s="554" t="s">
        <v>335</v>
      </c>
      <c r="C90" s="554"/>
    </row>
    <row r="91" spans="1:3">
      <c r="A91" s="555"/>
      <c r="C91" s="554"/>
    </row>
    <row r="92" spans="1:3">
      <c r="A92" s="555"/>
      <c r="C92" s="554"/>
    </row>
    <row r="93" spans="1:3">
      <c r="A93" s="555"/>
      <c r="C93" s="554"/>
    </row>
    <row r="94" spans="1:3" ht="4.95" customHeight="1">
      <c r="C94" s="554"/>
    </row>
    <row r="95" spans="1:3">
      <c r="A95" s="554" t="s">
        <v>336</v>
      </c>
      <c r="C95" s="554"/>
    </row>
    <row r="96" spans="1:3">
      <c r="A96" s="554"/>
    </row>
    <row r="97" spans="1:3">
      <c r="A97" s="554" t="s">
        <v>337</v>
      </c>
      <c r="C97" s="554" t="s">
        <v>338</v>
      </c>
    </row>
    <row r="98" spans="1:3">
      <c r="A98" s="554"/>
      <c r="C98" s="554"/>
    </row>
    <row r="99" spans="1:3">
      <c r="A99" s="554"/>
      <c r="C99" s="554"/>
    </row>
    <row r="100" spans="1:3">
      <c r="A100" s="554"/>
    </row>
    <row r="101" spans="1:3">
      <c r="A101" s="425"/>
      <c r="C101" s="554" t="s">
        <v>339</v>
      </c>
    </row>
    <row r="102" spans="1:3" ht="12.6" customHeight="1">
      <c r="A102" s="554" t="s">
        <v>340</v>
      </c>
      <c r="C102" s="554"/>
    </row>
    <row r="103" spans="1:3">
      <c r="A103" s="554"/>
      <c r="C103" s="554"/>
    </row>
    <row r="104" spans="1:3">
      <c r="A104" s="554"/>
      <c r="C104" s="554"/>
    </row>
    <row r="105" spans="1:3">
      <c r="A105" s="554"/>
    </row>
    <row r="106" spans="1:3">
      <c r="A106" s="554"/>
    </row>
    <row r="108" spans="1:3">
      <c r="A108" s="554" t="s">
        <v>341</v>
      </c>
      <c r="C108" s="426"/>
    </row>
    <row r="109" spans="1:3">
      <c r="A109" s="554"/>
    </row>
    <row r="110" spans="1:3">
      <c r="A110" s="554"/>
    </row>
    <row r="111" spans="1:3">
      <c r="A111" s="554"/>
    </row>
    <row r="113" spans="1:1">
      <c r="A113" s="554" t="s">
        <v>342</v>
      </c>
    </row>
    <row r="114" spans="1:1">
      <c r="A114" s="554"/>
    </row>
    <row r="115" spans="1:1">
      <c r="A115" s="554"/>
    </row>
  </sheetData>
  <mergeCells count="41">
    <mergeCell ref="C42:C44"/>
    <mergeCell ref="C2:C3"/>
    <mergeCell ref="A6:A9"/>
    <mergeCell ref="C6:C7"/>
    <mergeCell ref="A12:A14"/>
    <mergeCell ref="A15:A19"/>
    <mergeCell ref="A20:A21"/>
    <mergeCell ref="C10:C14"/>
    <mergeCell ref="C17:C20"/>
    <mergeCell ref="C22:C25"/>
    <mergeCell ref="A23:A25"/>
    <mergeCell ref="C27:C30"/>
    <mergeCell ref="A28:A29"/>
    <mergeCell ref="A31:A34"/>
    <mergeCell ref="C31:C36"/>
    <mergeCell ref="A81:A84"/>
    <mergeCell ref="C82:C85"/>
    <mergeCell ref="C46:C51"/>
    <mergeCell ref="C53:C55"/>
    <mergeCell ref="A54:A55"/>
    <mergeCell ref="A57:A58"/>
    <mergeCell ref="A63:A67"/>
    <mergeCell ref="C63:C66"/>
    <mergeCell ref="A69:A74"/>
    <mergeCell ref="C70:C71"/>
    <mergeCell ref="C72:C76"/>
    <mergeCell ref="A75:A78"/>
    <mergeCell ref="C78:C79"/>
    <mergeCell ref="A36:A46"/>
    <mergeCell ref="C37:C39"/>
    <mergeCell ref="C40:C41"/>
    <mergeCell ref="C101:C104"/>
    <mergeCell ref="A102:A106"/>
    <mergeCell ref="A108:A111"/>
    <mergeCell ref="A113:A115"/>
    <mergeCell ref="A87:A88"/>
    <mergeCell ref="C89:C95"/>
    <mergeCell ref="A90:A93"/>
    <mergeCell ref="A95:A96"/>
    <mergeCell ref="A97:A100"/>
    <mergeCell ref="C97:C99"/>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FF0000"/>
    <pageSetUpPr fitToPage="1"/>
  </sheetPr>
  <dimension ref="A1:U70"/>
  <sheetViews>
    <sheetView showGridLines="0" showZeros="0" zoomScale="85" zoomScaleNormal="85" workbookViewId="0">
      <selection activeCell="D23" sqref="D23:D24"/>
    </sheetView>
  </sheetViews>
  <sheetFormatPr baseColWidth="10" defaultColWidth="0" defaultRowHeight="14.4"/>
  <cols>
    <col min="1" max="1" width="2.44140625" style="58" customWidth="1"/>
    <col min="2" max="2" width="2.6640625" style="58" customWidth="1"/>
    <col min="3" max="3" width="12" style="58" customWidth="1"/>
    <col min="4" max="4" width="45.6640625" style="58" customWidth="1"/>
    <col min="5" max="5" width="14" style="58" customWidth="1"/>
    <col min="6" max="6" width="13.33203125" style="58" customWidth="1"/>
    <col min="7" max="7" width="13.5546875" style="58" customWidth="1"/>
    <col min="8" max="8" width="15.6640625" style="58" customWidth="1"/>
    <col min="9" max="9" width="2.44140625" style="58" customWidth="1"/>
    <col min="10" max="10" width="3.109375" style="58" customWidth="1"/>
    <col min="11" max="16384" width="11.44140625" style="58" hidden="1"/>
  </cols>
  <sheetData>
    <row r="1" spans="1:21" s="56" customFormat="1" ht="15" thickBot="1">
      <c r="A1" s="58"/>
      <c r="B1" s="58"/>
      <c r="C1" s="58"/>
      <c r="D1" s="58"/>
      <c r="E1" s="58"/>
      <c r="F1" s="58"/>
      <c r="G1" s="58"/>
      <c r="H1" s="58"/>
      <c r="I1" s="58"/>
      <c r="J1" s="58"/>
      <c r="K1" s="58"/>
      <c r="L1" s="58"/>
      <c r="M1" s="58"/>
      <c r="N1" s="58"/>
      <c r="O1" s="58"/>
      <c r="P1" s="58"/>
      <c r="Q1" s="58"/>
      <c r="R1" s="58"/>
      <c r="S1" s="58"/>
      <c r="T1" s="58"/>
      <c r="U1" s="58"/>
    </row>
    <row r="2" spans="1:21" s="56" customFormat="1" ht="21.75" customHeight="1" thickTop="1">
      <c r="A2" s="58"/>
      <c r="B2" s="57"/>
      <c r="C2" s="79"/>
      <c r="D2" s="79"/>
      <c r="E2" s="79"/>
      <c r="F2" s="79"/>
      <c r="G2" s="79"/>
      <c r="H2" s="79"/>
      <c r="I2" s="80"/>
      <c r="J2" s="58"/>
      <c r="K2" s="58"/>
      <c r="L2" s="58"/>
      <c r="M2" s="58"/>
      <c r="N2" s="58"/>
      <c r="O2" s="58"/>
      <c r="P2" s="58"/>
      <c r="Q2" s="58"/>
      <c r="R2" s="58"/>
      <c r="S2" s="58"/>
      <c r="T2" s="58"/>
      <c r="U2" s="58"/>
    </row>
    <row r="3" spans="1:21" s="56" customFormat="1" ht="19.5" customHeight="1">
      <c r="A3" s="58"/>
      <c r="B3" s="81"/>
      <c r="C3" s="82"/>
      <c r="D3" s="564" t="s">
        <v>47</v>
      </c>
      <c r="E3" s="564"/>
      <c r="F3" s="565" t="s">
        <v>48</v>
      </c>
      <c r="G3" s="565"/>
      <c r="H3" s="565"/>
      <c r="I3" s="83"/>
      <c r="J3" s="84"/>
      <c r="K3" s="58"/>
      <c r="L3" s="58"/>
      <c r="M3" s="58"/>
      <c r="N3" s="58"/>
      <c r="O3" s="58"/>
      <c r="P3" s="58"/>
      <c r="Q3" s="58"/>
      <c r="R3" s="58"/>
      <c r="S3" s="58"/>
      <c r="T3" s="58"/>
      <c r="U3" s="58"/>
    </row>
    <row r="4" spans="1:21" s="56" customFormat="1" ht="24" customHeight="1">
      <c r="A4" s="58"/>
      <c r="B4" s="81"/>
      <c r="D4" s="564"/>
      <c r="E4" s="564"/>
      <c r="F4" s="565"/>
      <c r="G4" s="565"/>
      <c r="H4" s="565"/>
      <c r="I4" s="85"/>
      <c r="J4" s="86"/>
      <c r="K4" s="58"/>
      <c r="L4" s="58"/>
      <c r="M4" s="58"/>
      <c r="N4" s="58"/>
      <c r="O4" s="58"/>
      <c r="P4" s="58"/>
      <c r="Q4" s="58"/>
      <c r="R4" s="58"/>
      <c r="S4" s="58"/>
      <c r="T4" s="58"/>
      <c r="U4" s="58"/>
    </row>
    <row r="5" spans="1:21" s="56" customFormat="1" ht="24" customHeight="1">
      <c r="A5" s="58"/>
      <c r="B5" s="87"/>
      <c r="C5" s="566" t="s">
        <v>49</v>
      </c>
      <c r="D5" s="568">
        <f>DOSSIER!I4</f>
        <v>0</v>
      </c>
      <c r="E5" s="85"/>
      <c r="F5" s="566" t="s">
        <v>50</v>
      </c>
      <c r="G5" s="570">
        <v>43960</v>
      </c>
      <c r="H5" s="570"/>
      <c r="I5" s="88"/>
      <c r="J5" s="84"/>
      <c r="K5" s="58"/>
      <c r="L5" s="58"/>
      <c r="M5" s="58"/>
      <c r="N5" s="58"/>
      <c r="O5" s="58"/>
      <c r="P5" s="58"/>
      <c r="Q5" s="58"/>
      <c r="R5" s="58"/>
      <c r="S5" s="58"/>
      <c r="T5" s="58"/>
      <c r="U5" s="58"/>
    </row>
    <row r="6" spans="1:21" s="56" customFormat="1" ht="15.75" customHeight="1">
      <c r="A6" s="58"/>
      <c r="B6" s="87"/>
      <c r="C6" s="567"/>
      <c r="D6" s="569"/>
      <c r="E6" s="58"/>
      <c r="F6" s="567"/>
      <c r="G6" s="571"/>
      <c r="H6" s="571"/>
      <c r="I6" s="89"/>
      <c r="J6" s="58"/>
      <c r="K6" s="58"/>
      <c r="L6" s="58"/>
      <c r="M6" s="58"/>
      <c r="N6" s="58"/>
      <c r="O6" s="58"/>
      <c r="P6" s="58" t="s">
        <v>51</v>
      </c>
      <c r="Q6" s="58" t="s">
        <v>51</v>
      </c>
      <c r="R6" s="58" t="s">
        <v>52</v>
      </c>
      <c r="S6" s="58"/>
      <c r="T6" s="58"/>
      <c r="U6" s="58"/>
    </row>
    <row r="7" spans="1:21" s="56" customFormat="1" ht="9" customHeight="1">
      <c r="A7" s="58"/>
      <c r="B7" s="87"/>
      <c r="C7" s="90" t="s">
        <v>53</v>
      </c>
      <c r="D7" s="91"/>
      <c r="E7" s="92"/>
      <c r="F7" s="93"/>
      <c r="G7" s="94"/>
      <c r="H7" s="95"/>
      <c r="I7" s="89"/>
      <c r="J7" s="58"/>
      <c r="K7" s="58"/>
      <c r="L7" s="96">
        <v>0</v>
      </c>
      <c r="M7" s="58"/>
      <c r="N7" s="58"/>
      <c r="O7" s="58"/>
      <c r="P7" s="58"/>
      <c r="Q7" s="97"/>
      <c r="R7" s="58"/>
      <c r="S7" s="58"/>
      <c r="T7" s="58"/>
      <c r="U7" s="58"/>
    </row>
    <row r="8" spans="1:21" s="56" customFormat="1" ht="15.6">
      <c r="A8" s="58"/>
      <c r="B8" s="87"/>
      <c r="C8" s="98" t="s">
        <v>54</v>
      </c>
      <c r="D8" s="99"/>
      <c r="E8" s="100" t="s">
        <v>55</v>
      </c>
      <c r="F8" s="572">
        <f>'MINI NOEL'!E12</f>
        <v>0</v>
      </c>
      <c r="G8" s="572"/>
      <c r="H8" s="573"/>
      <c r="I8" s="89"/>
      <c r="J8" s="58"/>
      <c r="K8" s="58"/>
      <c r="L8" s="103">
        <v>5.5E-2</v>
      </c>
      <c r="M8" s="58"/>
      <c r="N8" s="58"/>
      <c r="O8" s="58"/>
      <c r="P8" s="58"/>
      <c r="Q8" s="58"/>
      <c r="R8" s="104">
        <v>43358</v>
      </c>
      <c r="S8" s="58"/>
      <c r="T8" s="58"/>
      <c r="U8" s="58"/>
    </row>
    <row r="9" spans="1:21" s="56" customFormat="1" ht="15" customHeight="1">
      <c r="A9" s="58"/>
      <c r="B9" s="87"/>
      <c r="C9" s="105" t="s">
        <v>56</v>
      </c>
      <c r="D9" s="106"/>
      <c r="E9" s="100"/>
      <c r="F9" s="287"/>
      <c r="G9" s="287"/>
      <c r="H9" s="288"/>
      <c r="I9" s="89"/>
      <c r="J9" s="58"/>
      <c r="K9" s="58"/>
      <c r="L9" s="107">
        <v>0.1</v>
      </c>
      <c r="M9" s="58"/>
      <c r="N9" s="58"/>
      <c r="O9" s="58"/>
      <c r="P9" s="58"/>
      <c r="Q9" s="58"/>
      <c r="R9" s="104">
        <v>43358</v>
      </c>
      <c r="S9" s="58"/>
      <c r="T9" s="58"/>
      <c r="U9" s="58"/>
    </row>
    <row r="10" spans="1:21" s="56" customFormat="1">
      <c r="A10" s="58"/>
      <c r="B10" s="87"/>
      <c r="C10" s="108" t="s">
        <v>58</v>
      </c>
      <c r="D10" s="109"/>
      <c r="E10" s="100" t="s">
        <v>57</v>
      </c>
      <c r="F10" s="599">
        <f>'MINI NOEL'!D15</f>
        <v>0</v>
      </c>
      <c r="G10" s="599"/>
      <c r="H10" s="600"/>
      <c r="I10" s="89"/>
      <c r="J10" s="58"/>
      <c r="K10" s="58"/>
      <c r="L10" s="107">
        <v>0.2</v>
      </c>
      <c r="M10" s="58"/>
      <c r="N10" s="58"/>
      <c r="O10" s="58"/>
      <c r="P10" s="58"/>
      <c r="Q10" s="58"/>
      <c r="R10" s="58" t="s">
        <v>59</v>
      </c>
      <c r="S10" s="58"/>
      <c r="T10" s="58"/>
      <c r="U10" s="58"/>
    </row>
    <row r="11" spans="1:21" s="56" customFormat="1">
      <c r="A11" s="58"/>
      <c r="B11" s="87"/>
      <c r="C11" s="108">
        <v>67450</v>
      </c>
      <c r="D11" s="110" t="s">
        <v>60</v>
      </c>
      <c r="E11" s="111"/>
      <c r="F11" s="112" t="s">
        <v>99</v>
      </c>
      <c r="G11" s="586">
        <f>'MINI NOEL'!D16</f>
        <v>0</v>
      </c>
      <c r="H11" s="587"/>
      <c r="I11" s="89"/>
      <c r="J11" s="58"/>
      <c r="K11" s="58"/>
      <c r="L11" s="58"/>
      <c r="M11" s="58"/>
      <c r="N11" s="58"/>
      <c r="O11" s="58"/>
      <c r="P11" s="58" t="s">
        <v>61</v>
      </c>
      <c r="Q11" s="58" t="s">
        <v>62</v>
      </c>
      <c r="R11" s="58"/>
      <c r="S11" s="58"/>
      <c r="T11" s="58"/>
      <c r="U11" s="58"/>
    </row>
    <row r="12" spans="1:21" s="56" customFormat="1">
      <c r="A12" s="58"/>
      <c r="B12" s="87"/>
      <c r="C12" s="108" t="s">
        <v>63</v>
      </c>
      <c r="D12" s="99" t="s">
        <v>64</v>
      </c>
      <c r="E12" s="100"/>
      <c r="F12" s="113" t="s">
        <v>100</v>
      </c>
      <c r="G12" s="588">
        <f>'MINI NOEL'!G17</f>
        <v>0</v>
      </c>
      <c r="H12" s="589"/>
      <c r="I12" s="89"/>
      <c r="J12" s="58"/>
      <c r="K12" s="58"/>
      <c r="L12" s="58"/>
      <c r="M12" s="58"/>
      <c r="N12" s="58"/>
      <c r="O12" s="58"/>
      <c r="P12" s="96">
        <v>0</v>
      </c>
      <c r="Q12" s="96">
        <v>0.25</v>
      </c>
      <c r="R12" s="58"/>
      <c r="S12" s="58"/>
      <c r="T12" s="58"/>
      <c r="U12" s="58"/>
    </row>
    <row r="13" spans="1:21" s="56" customFormat="1">
      <c r="A13" s="58"/>
      <c r="B13" s="87"/>
      <c r="C13" s="108" t="s">
        <v>66</v>
      </c>
      <c r="D13" s="114" t="s">
        <v>67</v>
      </c>
      <c r="E13" s="100"/>
      <c r="F13" s="112" t="s">
        <v>2</v>
      </c>
      <c r="G13" s="586">
        <f>'MINI NOEL'!G19</f>
        <v>0</v>
      </c>
      <c r="H13" s="587"/>
      <c r="I13" s="89"/>
      <c r="J13" s="58"/>
      <c r="K13" s="58"/>
      <c r="L13" s="58"/>
      <c r="M13" s="58"/>
      <c r="N13" s="58"/>
      <c r="O13" s="58"/>
      <c r="P13" s="58">
        <f>VLOOKUP(P11,'[1]BASE PRODUITS'!A6:E691,3,0)</f>
        <v>200</v>
      </c>
      <c r="Q13" s="58">
        <f>VLOOKUP(Q11,'[1]BASE PRODUITS'!A6:E691,3,0)</f>
        <v>250</v>
      </c>
      <c r="R13" s="58"/>
      <c r="S13" s="58"/>
      <c r="T13" s="58"/>
      <c r="U13" s="58"/>
    </row>
    <row r="14" spans="1:21" s="56" customFormat="1">
      <c r="A14" s="58"/>
      <c r="B14" s="87"/>
      <c r="C14" s="108" t="s">
        <v>68</v>
      </c>
      <c r="D14" s="114" t="s">
        <v>69</v>
      </c>
      <c r="E14" s="100"/>
      <c r="F14" s="113" t="s">
        <v>65</v>
      </c>
      <c r="G14" s="588">
        <f>'MINI NOEL'!D19</f>
        <v>0</v>
      </c>
      <c r="H14" s="589"/>
      <c r="I14" s="89"/>
      <c r="J14" s="58"/>
      <c r="K14" s="58"/>
      <c r="L14" s="58"/>
      <c r="M14" s="58"/>
      <c r="N14" s="58"/>
      <c r="O14" s="58"/>
      <c r="P14" s="115" t="s">
        <v>16</v>
      </c>
      <c r="Q14" s="58" t="s">
        <v>70</v>
      </c>
      <c r="R14" s="58"/>
      <c r="S14" s="58"/>
      <c r="T14" s="58"/>
      <c r="U14" s="58"/>
    </row>
    <row r="15" spans="1:21" s="56" customFormat="1" ht="15" thickBot="1">
      <c r="A15" s="58"/>
      <c r="B15" s="87"/>
      <c r="C15" s="108" t="s">
        <v>71</v>
      </c>
      <c r="D15" s="116">
        <v>83856740200014</v>
      </c>
      <c r="E15" s="247"/>
      <c r="F15" s="248"/>
      <c r="G15" s="249" t="s">
        <v>72</v>
      </c>
      <c r="H15" s="304">
        <f>DOSSIER!I3</f>
        <v>0</v>
      </c>
      <c r="I15" s="89"/>
      <c r="J15" s="58"/>
      <c r="K15" s="58"/>
      <c r="L15" s="58"/>
      <c r="M15" s="58"/>
      <c r="N15" s="58"/>
      <c r="O15" s="58"/>
      <c r="P15" s="58"/>
      <c r="Q15" s="58"/>
      <c r="R15" s="58"/>
      <c r="S15" s="58"/>
      <c r="T15" s="58"/>
      <c r="U15" s="58"/>
    </row>
    <row r="16" spans="1:21" ht="9" customHeight="1" thickTop="1">
      <c r="B16" s="87"/>
      <c r="C16" s="117"/>
      <c r="D16" s="118"/>
      <c r="E16" s="119"/>
      <c r="F16" s="120"/>
      <c r="G16" s="121"/>
      <c r="H16" s="122"/>
      <c r="I16" s="89"/>
      <c r="P16" s="104">
        <v>43386</v>
      </c>
    </row>
    <row r="17" spans="1:12" ht="6.75" customHeight="1">
      <c r="B17" s="87"/>
      <c r="C17" s="123"/>
      <c r="D17" s="123"/>
      <c r="E17" s="123"/>
      <c r="F17" s="123"/>
      <c r="G17" s="123"/>
      <c r="H17" s="123"/>
      <c r="I17" s="89"/>
    </row>
    <row r="18" spans="1:12">
      <c r="B18" s="87"/>
      <c r="C18" s="124"/>
      <c r="D18" s="123"/>
      <c r="E18" s="125"/>
      <c r="F18" s="123"/>
      <c r="G18" s="123"/>
      <c r="H18" s="123"/>
      <c r="I18" s="89"/>
    </row>
    <row r="19" spans="1:12" ht="21" customHeight="1">
      <c r="B19" s="87"/>
      <c r="C19" s="126" t="s">
        <v>73</v>
      </c>
      <c r="D19" s="127" t="s">
        <v>74</v>
      </c>
      <c r="E19" s="128" t="s">
        <v>75</v>
      </c>
      <c r="F19" s="128" t="s">
        <v>76</v>
      </c>
      <c r="G19" s="128" t="s">
        <v>77</v>
      </c>
      <c r="H19" s="129" t="s">
        <v>78</v>
      </c>
      <c r="I19" s="89"/>
      <c r="K19" s="58" t="s">
        <v>79</v>
      </c>
      <c r="L19" s="58" t="s">
        <v>80</v>
      </c>
    </row>
    <row r="20" spans="1:12" ht="6.75" customHeight="1">
      <c r="B20" s="87"/>
      <c r="C20" s="130"/>
      <c r="D20" s="130"/>
      <c r="E20" s="131"/>
      <c r="F20" s="132"/>
      <c r="G20" s="132"/>
      <c r="H20" s="133"/>
      <c r="I20" s="89"/>
    </row>
    <row r="21" spans="1:12" ht="18" customHeight="1">
      <c r="A21" s="134">
        <v>5</v>
      </c>
      <c r="B21" s="87"/>
      <c r="C21" s="135"/>
      <c r="D21" s="136"/>
      <c r="E21" s="137"/>
      <c r="F21" s="138"/>
      <c r="G21" s="139"/>
      <c r="H21" s="140"/>
      <c r="I21" s="89"/>
      <c r="K21" s="103" t="e">
        <f>#REF!</f>
        <v>#REF!</v>
      </c>
      <c r="L21" s="141">
        <f>IF(ISERROR(H21*#REF!),0,H21*#REF!)</f>
        <v>0</v>
      </c>
    </row>
    <row r="22" spans="1:12" ht="18" customHeight="1">
      <c r="A22" s="134"/>
      <c r="B22" s="87"/>
      <c r="C22" s="590" t="s">
        <v>158</v>
      </c>
      <c r="D22" s="142" t="str">
        <f>VLOOKUP(C22,'BASE PRODUITS'!A7:B67,2,0)</f>
        <v>SUPPORT</v>
      </c>
      <c r="E22" s="593"/>
      <c r="F22" s="596"/>
      <c r="G22" s="604"/>
      <c r="H22" s="607"/>
      <c r="I22" s="89"/>
      <c r="K22" s="103" t="e">
        <f>#REF!</f>
        <v>#REF!</v>
      </c>
      <c r="L22" s="141">
        <f>IF(ISERROR(H22*#REF!),0,H22*#REF!)</f>
        <v>0</v>
      </c>
    </row>
    <row r="23" spans="1:12" ht="18" customHeight="1">
      <c r="A23" s="134"/>
      <c r="B23" s="87"/>
      <c r="C23" s="591"/>
      <c r="D23" s="610">
        <f>VLOOKUP(C22,'BASE PRODUITS'!A7:D67,4,0)</f>
        <v>0</v>
      </c>
      <c r="E23" s="594"/>
      <c r="F23" s="597"/>
      <c r="G23" s="605"/>
      <c r="H23" s="608"/>
      <c r="I23" s="89"/>
      <c r="K23" s="103" t="e">
        <f>#REF!</f>
        <v>#REF!</v>
      </c>
      <c r="L23" s="141">
        <f>IF(ISERROR(H23*#REF!),0,H23*#REF!)</f>
        <v>0</v>
      </c>
    </row>
    <row r="24" spans="1:12" ht="18" customHeight="1">
      <c r="A24" s="134"/>
      <c r="B24" s="87"/>
      <c r="C24" s="592"/>
      <c r="D24" s="611" t="e">
        <f>VLOOKUP(C24,'BASE PRODUITS'!A9:B46,2,0)</f>
        <v>#N/A</v>
      </c>
      <c r="E24" s="595"/>
      <c r="F24" s="598"/>
      <c r="G24" s="606"/>
      <c r="H24" s="609"/>
      <c r="I24" s="89"/>
      <c r="K24" s="103" t="e">
        <f>#REF!</f>
        <v>#REF!</v>
      </c>
      <c r="L24" s="141">
        <f>IF(ISERROR(H24*#REF!),0,H24*#REF!)</f>
        <v>0</v>
      </c>
    </row>
    <row r="25" spans="1:12" ht="18" customHeight="1">
      <c r="A25" s="134"/>
      <c r="B25" s="87"/>
      <c r="C25" s="574"/>
      <c r="D25" s="577" t="s">
        <v>248</v>
      </c>
      <c r="E25" s="580"/>
      <c r="F25" s="143"/>
      <c r="G25" s="144"/>
      <c r="H25" s="583"/>
      <c r="I25" s="89"/>
      <c r="K25" s="103" t="e">
        <f>#REF!</f>
        <v>#REF!</v>
      </c>
      <c r="L25" s="141">
        <f>IF(ISERROR(H25*#REF!),0,H25*#REF!)</f>
        <v>0</v>
      </c>
    </row>
    <row r="26" spans="1:12" ht="18" customHeight="1">
      <c r="A26" s="134"/>
      <c r="B26" s="87"/>
      <c r="C26" s="575"/>
      <c r="D26" s="578" t="e">
        <f>VLOOKUP(C26,'BASE PRODUITS'!A11:B48,2,0)</f>
        <v>#N/A</v>
      </c>
      <c r="E26" s="581"/>
      <c r="F26" s="145"/>
      <c r="G26" s="146"/>
      <c r="H26" s="584"/>
      <c r="I26" s="89"/>
      <c r="K26" s="103" t="e">
        <f>#REF!</f>
        <v>#REF!</v>
      </c>
      <c r="L26" s="141">
        <f>IF(ISERROR(H26*#REF!),0,H26*#REF!)</f>
        <v>0</v>
      </c>
    </row>
    <row r="27" spans="1:12" ht="18" customHeight="1">
      <c r="A27" s="134"/>
      <c r="B27" s="87"/>
      <c r="C27" s="576"/>
      <c r="D27" s="579" t="e">
        <f>VLOOKUP(C27,'BASE PRODUITS'!A12:B49,2,0)</f>
        <v>#N/A</v>
      </c>
      <c r="E27" s="582"/>
      <c r="F27" s="145"/>
      <c r="G27" s="146"/>
      <c r="H27" s="585"/>
      <c r="I27" s="89"/>
      <c r="K27" s="103" t="e">
        <f>#REF!</f>
        <v>#REF!</v>
      </c>
      <c r="L27" s="141">
        <f>IF(ISERROR(H27*#REF!),0,H27*#REF!)</f>
        <v>0</v>
      </c>
    </row>
    <row r="28" spans="1:12" ht="18" customHeight="1">
      <c r="A28" s="134"/>
      <c r="B28" s="87"/>
      <c r="C28" s="147" t="s">
        <v>96</v>
      </c>
      <c r="D28" s="148" t="str">
        <f>VLOOKUP(C28,'BASE PRODUITS'!A13:B57,2,0)</f>
        <v>OPTION DECOR LIT BOHEME</v>
      </c>
      <c r="E28" s="149"/>
      <c r="F28" s="150"/>
      <c r="G28" s="151"/>
      <c r="H28" s="152"/>
      <c r="I28" s="89"/>
      <c r="K28" s="103" t="e">
        <f>#REF!</f>
        <v>#REF!</v>
      </c>
      <c r="L28" s="141">
        <f>IF(ISERROR(H28*#REF!),0,H28*#REF!)</f>
        <v>0</v>
      </c>
    </row>
    <row r="29" spans="1:12" ht="18" customHeight="1">
      <c r="A29" s="134"/>
      <c r="B29" s="87"/>
      <c r="C29" s="153"/>
      <c r="D29" s="602">
        <f>VLOOKUP(C28,'BASE PRODUITS'!A13:D57,4,0)</f>
        <v>0</v>
      </c>
      <c r="E29" s="154"/>
      <c r="F29" s="155"/>
      <c r="G29" s="156"/>
      <c r="H29" s="157"/>
      <c r="I29" s="89"/>
      <c r="K29" s="103" t="e">
        <f>#REF!</f>
        <v>#REF!</v>
      </c>
      <c r="L29" s="141">
        <f>IF(ISERROR(H29*#REF!),0,H29*#REF!)</f>
        <v>0</v>
      </c>
    </row>
    <row r="30" spans="1:12" ht="18" customHeight="1">
      <c r="A30" s="134"/>
      <c r="B30" s="87"/>
      <c r="C30" s="158"/>
      <c r="D30" s="603"/>
      <c r="E30" s="159"/>
      <c r="F30" s="160"/>
      <c r="G30" s="161"/>
      <c r="H30" s="162"/>
      <c r="I30" s="89"/>
      <c r="K30" s="103" t="e">
        <f>#REF!</f>
        <v>#REF!</v>
      </c>
      <c r="L30" s="141">
        <f>IF(ISERROR(H30*#REF!),0,H30*#REF!)</f>
        <v>0</v>
      </c>
    </row>
    <row r="31" spans="1:12" ht="18" customHeight="1">
      <c r="A31" s="134"/>
      <c r="B31" s="87"/>
      <c r="C31" s="147" t="s">
        <v>53</v>
      </c>
      <c r="D31" s="163" t="s">
        <v>53</v>
      </c>
      <c r="E31" s="164" t="s">
        <v>53</v>
      </c>
      <c r="F31" s="165" t="s">
        <v>53</v>
      </c>
      <c r="G31" s="144" t="s">
        <v>53</v>
      </c>
      <c r="H31" s="166" t="str">
        <f t="shared" ref="H31:H38" si="0">IF(ISERROR(E31*F31),"",(E31*F31)-G31*E31*F31)</f>
        <v/>
      </c>
      <c r="I31" s="89"/>
      <c r="K31" s="103" t="e">
        <f>#REF!</f>
        <v>#REF!</v>
      </c>
      <c r="L31" s="141">
        <f>IF(ISERROR(H31*#REF!),0,H31*#REF!)</f>
        <v>0</v>
      </c>
    </row>
    <row r="32" spans="1:12" ht="18" customHeight="1">
      <c r="A32" s="134"/>
      <c r="B32" s="87"/>
      <c r="C32" s="153" t="s">
        <v>53</v>
      </c>
      <c r="D32" s="167" t="s">
        <v>53</v>
      </c>
      <c r="E32" s="168" t="s">
        <v>53</v>
      </c>
      <c r="F32" s="169" t="s">
        <v>53</v>
      </c>
      <c r="G32" s="146" t="s">
        <v>53</v>
      </c>
      <c r="H32" s="170" t="str">
        <f t="shared" si="0"/>
        <v/>
      </c>
      <c r="I32" s="89"/>
      <c r="K32" s="103" t="e">
        <f>#REF!</f>
        <v>#REF!</v>
      </c>
      <c r="L32" s="141">
        <f>IF(ISERROR(H32*#REF!),0,H32*#REF!)</f>
        <v>0</v>
      </c>
    </row>
    <row r="33" spans="1:12" ht="18" customHeight="1">
      <c r="A33" s="134"/>
      <c r="B33" s="87"/>
      <c r="C33" s="158" t="s">
        <v>53</v>
      </c>
      <c r="D33" s="171" t="s">
        <v>53</v>
      </c>
      <c r="E33" s="172" t="s">
        <v>53</v>
      </c>
      <c r="F33" s="173" t="s">
        <v>53</v>
      </c>
      <c r="G33" s="174" t="s">
        <v>53</v>
      </c>
      <c r="H33" s="175" t="str">
        <f t="shared" si="0"/>
        <v/>
      </c>
      <c r="I33" s="89"/>
      <c r="K33" s="103" t="e">
        <f>#REF!</f>
        <v>#REF!</v>
      </c>
      <c r="L33" s="141">
        <f>IF(ISERROR(H33*#REF!),0,H33*#REF!)</f>
        <v>0</v>
      </c>
    </row>
    <row r="34" spans="1:12" ht="18" customHeight="1">
      <c r="A34" s="134"/>
      <c r="B34" s="87"/>
      <c r="C34" s="147" t="s">
        <v>53</v>
      </c>
      <c r="D34" s="163" t="s">
        <v>53</v>
      </c>
      <c r="E34" s="164" t="s">
        <v>53</v>
      </c>
      <c r="F34" s="165" t="s">
        <v>53</v>
      </c>
      <c r="G34" s="144" t="s">
        <v>53</v>
      </c>
      <c r="H34" s="166" t="str">
        <f t="shared" si="0"/>
        <v/>
      </c>
      <c r="I34" s="89"/>
      <c r="K34" s="103" t="e">
        <f>#REF!</f>
        <v>#REF!</v>
      </c>
      <c r="L34" s="141">
        <f>IF(ISERROR(H34*#REF!),0,H34*#REF!)</f>
        <v>0</v>
      </c>
    </row>
    <row r="35" spans="1:12" ht="18" customHeight="1">
      <c r="A35" s="134"/>
      <c r="B35" s="87"/>
      <c r="C35" s="153" t="s">
        <v>53</v>
      </c>
      <c r="D35" s="167" t="s">
        <v>53</v>
      </c>
      <c r="E35" s="168" t="s">
        <v>53</v>
      </c>
      <c r="F35" s="169" t="s">
        <v>53</v>
      </c>
      <c r="G35" s="146" t="s">
        <v>53</v>
      </c>
      <c r="H35" s="170" t="str">
        <f t="shared" si="0"/>
        <v/>
      </c>
      <c r="I35" s="89"/>
      <c r="K35" s="103" t="e">
        <f>#REF!</f>
        <v>#REF!</v>
      </c>
      <c r="L35" s="141">
        <f>IF(ISERROR(H35*#REF!),0,H35*#REF!)</f>
        <v>0</v>
      </c>
    </row>
    <row r="36" spans="1:12" ht="18" customHeight="1">
      <c r="A36" s="134"/>
      <c r="B36" s="87"/>
      <c r="C36" s="158" t="s">
        <v>53</v>
      </c>
      <c r="D36" s="171" t="s">
        <v>53</v>
      </c>
      <c r="E36" s="172" t="s">
        <v>53</v>
      </c>
      <c r="F36" s="173" t="s">
        <v>53</v>
      </c>
      <c r="G36" s="174" t="s">
        <v>53</v>
      </c>
      <c r="H36" s="175" t="str">
        <f t="shared" si="0"/>
        <v/>
      </c>
      <c r="I36" s="89"/>
      <c r="K36" s="103" t="e">
        <f>#REF!</f>
        <v>#REF!</v>
      </c>
      <c r="L36" s="141">
        <f>IF(ISERROR(H36*#REF!),0,H36*#REF!)</f>
        <v>0</v>
      </c>
    </row>
    <row r="37" spans="1:12" ht="18" customHeight="1">
      <c r="A37" s="134"/>
      <c r="B37" s="87"/>
      <c r="C37" s="176" t="s">
        <v>53</v>
      </c>
      <c r="D37" s="177" t="s">
        <v>53</v>
      </c>
      <c r="E37" s="178" t="s">
        <v>53</v>
      </c>
      <c r="F37" s="179" t="s">
        <v>53</v>
      </c>
      <c r="G37" s="180" t="s">
        <v>53</v>
      </c>
      <c r="H37" s="181" t="str">
        <f t="shared" si="0"/>
        <v/>
      </c>
      <c r="I37" s="89"/>
      <c r="K37" s="103" t="e">
        <f>#REF!</f>
        <v>#REF!</v>
      </c>
      <c r="L37" s="141">
        <f>IF(ISERROR(H37*#REF!),0,H37*#REF!)</f>
        <v>0</v>
      </c>
    </row>
    <row r="38" spans="1:12" ht="18" customHeight="1">
      <c r="A38" s="134"/>
      <c r="B38" s="87"/>
      <c r="C38" s="176" t="s">
        <v>53</v>
      </c>
      <c r="D38" s="177" t="s">
        <v>53</v>
      </c>
      <c r="E38" s="178" t="s">
        <v>53</v>
      </c>
      <c r="F38" s="179" t="s">
        <v>53</v>
      </c>
      <c r="G38" s="180" t="s">
        <v>53</v>
      </c>
      <c r="H38" s="181" t="str">
        <f t="shared" si="0"/>
        <v/>
      </c>
      <c r="I38" s="89"/>
      <c r="K38" s="103" t="e">
        <f>#REF!</f>
        <v>#REF!</v>
      </c>
      <c r="L38" s="141">
        <f>IF(ISERROR(H38*#REF!),0,H38*#REF!)</f>
        <v>0</v>
      </c>
    </row>
    <row r="39" spans="1:12" ht="18" customHeight="1">
      <c r="A39" s="134"/>
      <c r="B39" s="87"/>
      <c r="C39" s="182" t="s">
        <v>82</v>
      </c>
      <c r="D39" s="183">
        <f>G5</f>
        <v>43960</v>
      </c>
      <c r="E39" s="178" t="s">
        <v>53</v>
      </c>
      <c r="G39" s="184" t="s">
        <v>83</v>
      </c>
      <c r="H39" s="185">
        <f>H22</f>
        <v>0</v>
      </c>
      <c r="I39" s="89"/>
      <c r="K39" s="103" t="e">
        <f>#REF!</f>
        <v>#REF!</v>
      </c>
      <c r="L39" s="141">
        <f>IF(ISERROR(#REF!*#REF!),0,#REF!*#REF!)</f>
        <v>0</v>
      </c>
    </row>
    <row r="40" spans="1:12" ht="18" customHeight="1">
      <c r="A40" s="134"/>
      <c r="B40" s="186"/>
      <c r="C40" s="182"/>
      <c r="D40" s="187"/>
      <c r="E40" s="178" t="s">
        <v>53</v>
      </c>
      <c r="G40" s="188"/>
      <c r="H40" s="189"/>
      <c r="I40" s="89"/>
      <c r="K40" s="103" t="e">
        <f>#REF!</f>
        <v>#REF!</v>
      </c>
      <c r="L40" s="141">
        <f>IF(ISERROR(#REF!*#REF!),0,#REF!*#REF!)</f>
        <v>0</v>
      </c>
    </row>
    <row r="41" spans="1:12" ht="18" customHeight="1">
      <c r="A41" s="134"/>
      <c r="B41" s="87"/>
      <c r="C41" s="182" t="s">
        <v>84</v>
      </c>
      <c r="D41" s="289" t="str">
        <f>'MINI NOEL'!D27</f>
        <v>VIREMENT/PAYPAL/CHEQUE</v>
      </c>
      <c r="E41" s="178" t="s">
        <v>53</v>
      </c>
      <c r="F41" s="190" t="s">
        <v>86</v>
      </c>
      <c r="G41" s="191"/>
      <c r="H41" s="192">
        <f>H39</f>
        <v>0</v>
      </c>
      <c r="I41" s="89"/>
      <c r="K41" s="103" t="e">
        <f>#REF!</f>
        <v>#REF!</v>
      </c>
      <c r="L41" s="141">
        <f>IF(ISERROR(#REF!*#REF!),0,#REF!*#REF!)</f>
        <v>0</v>
      </c>
    </row>
    <row r="42" spans="1:12" ht="18" customHeight="1">
      <c r="A42" s="134"/>
      <c r="B42" s="87"/>
      <c r="C42" s="193" t="s">
        <v>87</v>
      </c>
      <c r="D42" s="194"/>
      <c r="E42" s="178" t="s">
        <v>53</v>
      </c>
      <c r="F42" s="179" t="s">
        <v>53</v>
      </c>
      <c r="G42" s="180" t="s">
        <v>53</v>
      </c>
      <c r="H42" s="181" t="str">
        <f>IF(ISERROR(E42*F42),"",(E42*F42)-G42*E42*F42)</f>
        <v/>
      </c>
      <c r="I42" s="123"/>
      <c r="J42" s="186"/>
      <c r="K42" s="103" t="e">
        <f>#REF!</f>
        <v>#REF!</v>
      </c>
      <c r="L42" s="141">
        <f>IF(ISERROR(#REF!*#REF!),0,#REF!*#REF!)</f>
        <v>0</v>
      </c>
    </row>
    <row r="43" spans="1:12" ht="18" customHeight="1">
      <c r="A43" s="134"/>
      <c r="B43" s="87"/>
      <c r="C43" s="176" t="s">
        <v>53</v>
      </c>
      <c r="E43" s="178" t="s">
        <v>53</v>
      </c>
      <c r="F43" s="179" t="s">
        <v>53</v>
      </c>
      <c r="G43" s="180" t="s">
        <v>53</v>
      </c>
      <c r="H43" s="181" t="str">
        <f>IF(ISERROR(E43*F43),"",(E43*F43)-G43*E43*F43)</f>
        <v/>
      </c>
      <c r="I43" s="89"/>
      <c r="K43" s="103" t="e">
        <f>#REF!</f>
        <v>#REF!</v>
      </c>
      <c r="L43" s="141">
        <f>IF(ISERROR(#REF!*#REF!),0,#REF!*#REF!)</f>
        <v>0</v>
      </c>
    </row>
    <row r="44" spans="1:12" ht="18" customHeight="1">
      <c r="A44" s="134"/>
      <c r="B44" s="87"/>
      <c r="C44" s="176" t="s">
        <v>53</v>
      </c>
      <c r="D44" s="177" t="s">
        <v>53</v>
      </c>
      <c r="E44" s="178" t="s">
        <v>53</v>
      </c>
      <c r="F44" s="179" t="s">
        <v>53</v>
      </c>
      <c r="G44" s="180" t="s">
        <v>53</v>
      </c>
      <c r="H44" s="181" t="str">
        <f>IF(ISERROR(E44*F44),"",(E44*F44)-G44*E44*F44)</f>
        <v/>
      </c>
      <c r="I44" s="89"/>
      <c r="K44" s="103" t="e">
        <f>#REF!</f>
        <v>#REF!</v>
      </c>
      <c r="L44" s="141">
        <f>IF(ISERROR(H42*#REF!),0,H42*#REF!)</f>
        <v>0</v>
      </c>
    </row>
    <row r="45" spans="1:12" ht="18" customHeight="1">
      <c r="A45" s="134"/>
      <c r="B45" s="87"/>
      <c r="C45" s="176" t="s">
        <v>53</v>
      </c>
      <c r="E45" s="178" t="s">
        <v>53</v>
      </c>
      <c r="F45" s="179" t="s">
        <v>53</v>
      </c>
      <c r="G45" s="180" t="s">
        <v>53</v>
      </c>
      <c r="H45" s="181" t="str">
        <f>IF(ISERROR(E45*F45),"",(E45*F45)-G45*E45*F45)</f>
        <v/>
      </c>
      <c r="I45" s="89"/>
      <c r="K45" s="103" t="e">
        <f>#REF!</f>
        <v>#REF!</v>
      </c>
      <c r="L45" s="141">
        <f>IF(ISERROR(H43*#REF!),0,H43*#REF!)</f>
        <v>0</v>
      </c>
    </row>
    <row r="46" spans="1:12" ht="18" customHeight="1">
      <c r="A46" s="134"/>
      <c r="B46" s="87"/>
      <c r="C46" s="601" t="s">
        <v>88</v>
      </c>
      <c r="D46" s="601"/>
      <c r="E46" s="601"/>
      <c r="F46" s="601"/>
      <c r="G46" s="601"/>
      <c r="H46" s="601"/>
      <c r="I46" s="89"/>
      <c r="K46" s="103" t="e">
        <f>#REF!</f>
        <v>#REF!</v>
      </c>
      <c r="L46" s="141">
        <f>IF(ISERROR(H44*#REF!),0,H44*#REF!)</f>
        <v>0</v>
      </c>
    </row>
    <row r="47" spans="1:12" ht="18" customHeight="1">
      <c r="A47" s="134"/>
      <c r="B47" s="87"/>
      <c r="C47" s="601" t="s">
        <v>89</v>
      </c>
      <c r="D47" s="601"/>
      <c r="E47" s="601"/>
      <c r="F47" s="601"/>
      <c r="G47" s="601"/>
      <c r="H47" s="601"/>
      <c r="I47" s="89"/>
      <c r="K47" s="103" t="e">
        <f>#REF!</f>
        <v>#REF!</v>
      </c>
      <c r="L47" s="141">
        <f>IF(ISERROR(H45*#REF!),0,H45*#REF!)</f>
        <v>0</v>
      </c>
    </row>
    <row r="48" spans="1:12" ht="18" customHeight="1">
      <c r="A48" s="134"/>
      <c r="B48" s="87"/>
      <c r="I48" s="89"/>
      <c r="K48" s="103" t="e">
        <f>#REF!</f>
        <v>#REF!</v>
      </c>
      <c r="L48" s="141">
        <f>IF(ISERROR(H46*#REF!),0,H46*#REF!)</f>
        <v>0</v>
      </c>
    </row>
    <row r="49" spans="1:12" ht="18" customHeight="1">
      <c r="A49" s="134"/>
      <c r="B49" s="87"/>
      <c r="C49" s="601"/>
      <c r="D49" s="601"/>
      <c r="E49" s="601"/>
      <c r="F49" s="601"/>
      <c r="G49" s="601"/>
      <c r="H49" s="601"/>
      <c r="I49" s="89"/>
      <c r="K49" s="103" t="e">
        <f>#REF!</f>
        <v>#REF!</v>
      </c>
      <c r="L49" s="141">
        <f>IF(ISERROR(H49*#REF!),0,H49*#REF!)</f>
        <v>0</v>
      </c>
    </row>
    <row r="50" spans="1:12" ht="18" customHeight="1">
      <c r="A50" s="134"/>
      <c r="B50" s="87"/>
      <c r="D50" s="195" t="s">
        <v>90</v>
      </c>
      <c r="I50" s="89"/>
      <c r="K50" s="103" t="e">
        <f>#REF!</f>
        <v>#REF!</v>
      </c>
      <c r="L50" s="141">
        <f>IF(ISERROR(H47*#REF!),0,H47*#REF!)</f>
        <v>0</v>
      </c>
    </row>
    <row r="51" spans="1:12" ht="18" customHeight="1">
      <c r="A51" s="196"/>
      <c r="B51" s="87"/>
      <c r="C51" s="176" t="s">
        <v>53</v>
      </c>
      <c r="D51" s="177" t="s">
        <v>53</v>
      </c>
      <c r="E51" s="178" t="s">
        <v>53</v>
      </c>
      <c r="F51" s="179" t="s">
        <v>53</v>
      </c>
      <c r="G51" s="180" t="s">
        <v>53</v>
      </c>
      <c r="H51" s="181" t="str">
        <f>IF(ISERROR(E51*F51),"",(E51*F51)-G51*E51*F51)</f>
        <v/>
      </c>
      <c r="I51" s="89"/>
      <c r="K51" s="103" t="e">
        <f>#REF!</f>
        <v>#REF!</v>
      </c>
      <c r="L51" s="141">
        <f>IF(ISERROR(H51*#REF!),0,H51*#REF!)</f>
        <v>0</v>
      </c>
    </row>
    <row r="52" spans="1:12">
      <c r="B52" s="87"/>
      <c r="C52" s="197"/>
      <c r="D52" s="197"/>
      <c r="E52" s="194"/>
      <c r="G52" s="194"/>
      <c r="H52" s="194"/>
      <c r="I52" s="89"/>
      <c r="L52" s="198">
        <f>SUM(L21:L51)</f>
        <v>0</v>
      </c>
    </row>
    <row r="53" spans="1:12" ht="17.25" customHeight="1">
      <c r="B53" s="87"/>
      <c r="I53" s="89"/>
    </row>
    <row r="54" spans="1:12" ht="7.5" customHeight="1">
      <c r="B54" s="87"/>
      <c r="I54" s="89"/>
    </row>
    <row r="55" spans="1:12" ht="36" customHeight="1">
      <c r="B55" s="87"/>
      <c r="E55" s="199"/>
      <c r="I55" s="89"/>
    </row>
    <row r="56" spans="1:12" ht="21.75" hidden="1" customHeight="1">
      <c r="B56" s="87"/>
      <c r="C56" s="123"/>
      <c r="D56" s="123" t="s">
        <v>91</v>
      </c>
      <c r="E56" s="200"/>
      <c r="I56" s="89"/>
    </row>
    <row r="57" spans="1:12" ht="15.6" hidden="1">
      <c r="B57" s="87"/>
      <c r="C57" s="123"/>
      <c r="D57" s="123" t="s">
        <v>92</v>
      </c>
      <c r="E57" s="200"/>
      <c r="G57" s="201"/>
      <c r="H57" s="202"/>
      <c r="I57" s="89"/>
    </row>
    <row r="58" spans="1:12" ht="15.6" hidden="1">
      <c r="B58" s="87"/>
      <c r="C58" s="123"/>
      <c r="D58" s="123" t="s">
        <v>59</v>
      </c>
      <c r="E58" s="200"/>
      <c r="G58" s="201"/>
      <c r="H58" s="203"/>
      <c r="I58" s="89"/>
    </row>
    <row r="59" spans="1:12" ht="15.6" hidden="1">
      <c r="B59" s="87"/>
      <c r="C59" s="123"/>
      <c r="D59" s="123" t="s">
        <v>85</v>
      </c>
      <c r="E59" s="200"/>
      <c r="G59" s="201"/>
      <c r="H59" s="203"/>
      <c r="I59" s="89"/>
    </row>
    <row r="60" spans="1:12" ht="12" customHeight="1">
      <c r="B60" s="87"/>
      <c r="E60" s="123"/>
      <c r="H60" s="204"/>
      <c r="I60" s="89"/>
    </row>
    <row r="61" spans="1:12">
      <c r="B61" s="87"/>
      <c r="C61" s="193"/>
      <c r="E61" s="123"/>
      <c r="F61" s="205"/>
      <c r="G61" s="206"/>
      <c r="H61" s="204"/>
      <c r="I61" s="89"/>
    </row>
    <row r="62" spans="1:12">
      <c r="B62" s="87"/>
      <c r="C62" s="193"/>
      <c r="D62" s="123"/>
      <c r="F62" s="205"/>
      <c r="G62" s="206"/>
      <c r="H62" s="194"/>
      <c r="I62" s="89"/>
    </row>
    <row r="63" spans="1:12">
      <c r="B63" s="87"/>
      <c r="C63" s="193"/>
      <c r="D63" s="123"/>
      <c r="F63" s="205"/>
      <c r="G63" s="207"/>
      <c r="H63" s="194"/>
      <c r="I63" s="89"/>
    </row>
    <row r="64" spans="1:12">
      <c r="B64" s="87"/>
      <c r="C64" s="208" t="s">
        <v>93</v>
      </c>
      <c r="D64" s="209"/>
      <c r="E64" s="209"/>
      <c r="F64" s="209"/>
      <c r="G64" s="209"/>
      <c r="H64" s="209"/>
      <c r="I64" s="89"/>
    </row>
    <row r="65" spans="2:9" ht="15" thickBot="1">
      <c r="B65" s="210"/>
      <c r="C65" s="211"/>
      <c r="D65" s="211"/>
      <c r="E65" s="211"/>
      <c r="F65" s="211"/>
      <c r="G65" s="211"/>
      <c r="H65" s="123"/>
      <c r="I65" s="212"/>
    </row>
    <row r="66" spans="2:9" ht="15" thickTop="1">
      <c r="H66" s="213"/>
    </row>
    <row r="68" spans="2:9">
      <c r="C68" s="214"/>
      <c r="D68" s="214"/>
      <c r="F68" s="214"/>
      <c r="G68" s="215"/>
    </row>
    <row r="70" spans="2:9" ht="18">
      <c r="C70" s="216"/>
    </row>
  </sheetData>
  <sheetProtection selectLockedCells="1" selectUnlockedCells="1"/>
  <mergeCells count="26">
    <mergeCell ref="C47:H47"/>
    <mergeCell ref="C49:H49"/>
    <mergeCell ref="D29:D30"/>
    <mergeCell ref="C46:H46"/>
    <mergeCell ref="G22:G24"/>
    <mergeCell ref="H22:H24"/>
    <mergeCell ref="D23:D24"/>
    <mergeCell ref="F8:H8"/>
    <mergeCell ref="C25:C27"/>
    <mergeCell ref="D25:D27"/>
    <mergeCell ref="E25:E27"/>
    <mergeCell ref="H25:H27"/>
    <mergeCell ref="G11:H11"/>
    <mergeCell ref="G12:H12"/>
    <mergeCell ref="C22:C24"/>
    <mergeCell ref="E22:E24"/>
    <mergeCell ref="F22:F24"/>
    <mergeCell ref="F10:H10"/>
    <mergeCell ref="G13:H13"/>
    <mergeCell ref="G14:H14"/>
    <mergeCell ref="D3:E4"/>
    <mergeCell ref="F3:H4"/>
    <mergeCell ref="C5:C6"/>
    <mergeCell ref="D5:D6"/>
    <mergeCell ref="F5:F6"/>
    <mergeCell ref="G5:H6"/>
  </mergeCells>
  <hyperlinks>
    <hyperlink ref="D14" r:id="rId1"/>
    <hyperlink ref="D13" r:id="rId2"/>
  </hyperlinks>
  <printOptions horizontalCentered="1" verticalCentered="1"/>
  <pageMargins left="0.31496062992125984" right="0.31496062992125984" top="0.35433070866141736" bottom="0.35433070866141736" header="0.31496062992125984" footer="0.31496062992125984"/>
  <pageSetup paperSize="9" scale="79" orientation="portrait" r:id="rId3"/>
  <drawing r:id="rId4"/>
</worksheet>
</file>

<file path=xl/worksheets/sheet6.xml><?xml version="1.0" encoding="utf-8"?>
<worksheet xmlns="http://schemas.openxmlformats.org/spreadsheetml/2006/main" xmlns:r="http://schemas.openxmlformats.org/officeDocument/2006/relationships">
  <sheetPr>
    <tabColor rgb="FFFF0000"/>
  </sheetPr>
  <dimension ref="A1:I52"/>
  <sheetViews>
    <sheetView showGridLines="0" showZeros="0" showRuler="0" showWhiteSpace="0" view="pageLayout" zoomScale="70" zoomScalePageLayoutView="70" workbookViewId="0">
      <selection activeCell="P39" sqref="P39"/>
    </sheetView>
  </sheetViews>
  <sheetFormatPr baseColWidth="10" defaultColWidth="11.44140625" defaultRowHeight="14.4"/>
  <cols>
    <col min="1" max="1" width="1.6640625" style="60" customWidth="1"/>
    <col min="2" max="2" width="11.44140625" style="60"/>
    <col min="3" max="3" width="9.33203125" style="60" customWidth="1"/>
    <col min="4" max="4" width="18.33203125" style="60" customWidth="1"/>
    <col min="5" max="5" width="9.6640625" style="60" customWidth="1"/>
    <col min="6" max="6" width="14" style="60" customWidth="1"/>
    <col min="7" max="7" width="6.5546875" style="60" customWidth="1"/>
    <col min="8" max="8" width="15.5546875" style="60" customWidth="1"/>
    <col min="9" max="9" width="7.33203125" style="60" customWidth="1"/>
    <col min="10" max="16384" width="11.44140625" style="60"/>
  </cols>
  <sheetData>
    <row r="1" spans="1:9" ht="4.5" customHeight="1">
      <c r="A1" s="51"/>
      <c r="B1" s="51"/>
      <c r="C1" s="51"/>
      <c r="D1" s="51"/>
      <c r="E1" s="51"/>
      <c r="F1" s="51"/>
      <c r="G1" s="51"/>
      <c r="H1" s="51"/>
      <c r="I1" s="51"/>
    </row>
    <row r="2" spans="1:9" ht="15" customHeight="1">
      <c r="A2" s="51"/>
      <c r="B2" s="51"/>
      <c r="C2" s="51"/>
      <c r="D2" s="502"/>
      <c r="E2" s="502"/>
      <c r="F2" s="502"/>
      <c r="G2" s="502"/>
      <c r="H2" s="51"/>
      <c r="I2" s="51"/>
    </row>
    <row r="3" spans="1:9" ht="15.75" customHeight="1">
      <c r="A3" s="615"/>
      <c r="B3" s="615"/>
      <c r="C3" s="615"/>
      <c r="D3" s="502"/>
      <c r="E3" s="502"/>
      <c r="F3" s="502"/>
      <c r="G3" s="502"/>
      <c r="H3" s="51"/>
      <c r="I3" s="51"/>
    </row>
    <row r="4" spans="1:9" ht="15" customHeight="1">
      <c r="A4" s="615"/>
      <c r="B4" s="615"/>
      <c r="C4" s="615"/>
      <c r="D4" s="502"/>
      <c r="E4" s="502"/>
      <c r="F4" s="502"/>
      <c r="G4" s="502"/>
      <c r="H4" s="51"/>
      <c r="I4" s="51"/>
    </row>
    <row r="5" spans="1:9">
      <c r="A5" s="51"/>
      <c r="B5" s="51"/>
      <c r="C5" s="51"/>
      <c r="D5" s="616"/>
      <c r="E5" s="616"/>
      <c r="F5" s="616"/>
      <c r="G5" s="616"/>
      <c r="H5" s="51"/>
      <c r="I5" s="51"/>
    </row>
    <row r="6" spans="1:9" ht="6.75" customHeight="1">
      <c r="A6" s="51"/>
      <c r="B6" s="51"/>
      <c r="C6" s="51"/>
      <c r="D6" s="51"/>
      <c r="E6" s="51"/>
      <c r="F6" s="51"/>
      <c r="G6" s="51"/>
      <c r="H6" s="51"/>
      <c r="I6" s="51"/>
    </row>
    <row r="7" spans="1:9" ht="2.25" customHeight="1">
      <c r="A7" s="51"/>
      <c r="B7" s="51"/>
      <c r="C7" s="51"/>
      <c r="D7" s="51"/>
      <c r="E7" s="51"/>
      <c r="F7" s="51"/>
      <c r="G7" s="51"/>
      <c r="H7" s="51"/>
      <c r="I7" s="51"/>
    </row>
    <row r="8" spans="1:9" ht="2.25" customHeight="1">
      <c r="A8" s="51"/>
      <c r="B8" s="51"/>
      <c r="C8" s="51"/>
      <c r="D8" s="51"/>
      <c r="E8" s="51"/>
      <c r="F8" s="51"/>
      <c r="G8" s="51"/>
      <c r="H8" s="51"/>
      <c r="I8" s="51"/>
    </row>
    <row r="9" spans="1:9" ht="17.25" customHeight="1">
      <c r="A9" s="66"/>
      <c r="B9" s="66"/>
      <c r="C9" s="66"/>
      <c r="D9" s="66"/>
      <c r="E9" s="494"/>
      <c r="F9" s="494"/>
      <c r="G9" s="494"/>
      <c r="H9" s="494"/>
      <c r="I9" s="66"/>
    </row>
    <row r="10" spans="1:9" s="67" customFormat="1" ht="4.5" customHeight="1">
      <c r="A10" s="66"/>
      <c r="B10" s="396"/>
      <c r="C10" s="396"/>
      <c r="D10" s="65"/>
      <c r="E10" s="66"/>
      <c r="F10" s="65"/>
      <c r="G10" s="66"/>
      <c r="H10" s="65"/>
      <c r="I10" s="66"/>
    </row>
    <row r="11" spans="1:9" ht="22.95" customHeight="1">
      <c r="A11" s="66"/>
      <c r="B11" s="617"/>
      <c r="C11" s="617"/>
      <c r="D11" s="398"/>
      <c r="E11" s="617"/>
      <c r="F11" s="617"/>
      <c r="G11" s="618"/>
      <c r="H11" s="618"/>
      <c r="I11" s="618"/>
    </row>
    <row r="12" spans="1:9" s="67" customFormat="1" ht="6.6" customHeight="1">
      <c r="A12" s="66"/>
      <c r="B12" s="398"/>
      <c r="C12" s="398"/>
      <c r="D12" s="398"/>
      <c r="E12" s="398"/>
      <c r="F12" s="398"/>
      <c r="G12" s="398"/>
      <c r="H12" s="398"/>
      <c r="I12" s="398"/>
    </row>
    <row r="13" spans="1:9" ht="3.6" customHeight="1">
      <c r="A13" s="66"/>
      <c r="B13" s="398"/>
      <c r="C13" s="398"/>
      <c r="D13" s="398"/>
      <c r="E13" s="398"/>
      <c r="F13" s="384"/>
      <c r="G13" s="384"/>
      <c r="H13" s="398"/>
      <c r="I13" s="398"/>
    </row>
    <row r="14" spans="1:9" ht="22.2" customHeight="1">
      <c r="A14" s="66"/>
      <c r="B14" s="619" t="s">
        <v>279</v>
      </c>
      <c r="C14" s="619"/>
      <c r="D14" s="619"/>
      <c r="E14" s="619"/>
      <c r="F14" s="619"/>
      <c r="G14" s="619"/>
      <c r="H14" s="619"/>
      <c r="I14" s="619"/>
    </row>
    <row r="15" spans="1:9" s="67" customFormat="1" ht="17.399999999999999" customHeight="1">
      <c r="A15" s="66"/>
      <c r="B15" s="399" t="s">
        <v>280</v>
      </c>
      <c r="C15" s="399"/>
      <c r="D15" s="400"/>
      <c r="E15" s="399"/>
      <c r="F15" s="401"/>
      <c r="G15" s="402"/>
      <c r="H15" s="402"/>
      <c r="I15" s="402"/>
    </row>
    <row r="16" spans="1:9" ht="8.4" customHeight="1">
      <c r="A16" s="66"/>
      <c r="B16" s="398"/>
      <c r="C16" s="398"/>
      <c r="D16" s="386"/>
      <c r="E16" s="398"/>
      <c r="F16" s="398"/>
      <c r="G16" s="384"/>
      <c r="H16" s="384"/>
      <c r="I16" s="384"/>
    </row>
    <row r="17" spans="1:9" ht="15" customHeight="1">
      <c r="A17" s="66"/>
      <c r="B17" s="403" t="s">
        <v>281</v>
      </c>
      <c r="C17" s="403"/>
      <c r="D17" s="404"/>
      <c r="E17" s="403"/>
      <c r="F17" s="405"/>
      <c r="G17" s="405"/>
      <c r="H17" s="405"/>
      <c r="I17" s="405"/>
    </row>
    <row r="18" spans="1:9" s="67" customFormat="1" ht="3" customHeight="1">
      <c r="A18" s="66"/>
      <c r="B18" s="66"/>
      <c r="C18" s="66"/>
      <c r="D18" s="394"/>
      <c r="E18" s="394"/>
      <c r="F18" s="394"/>
      <c r="G18" s="394"/>
      <c r="H18" s="382"/>
      <c r="I18" s="383"/>
    </row>
    <row r="19" spans="1:9" ht="9.6" customHeight="1">
      <c r="A19" s="66"/>
      <c r="B19" s="398"/>
      <c r="C19" s="398"/>
      <c r="D19" s="384"/>
      <c r="E19" s="398"/>
      <c r="F19" s="398"/>
      <c r="G19" s="406"/>
      <c r="H19" s="398"/>
      <c r="I19" s="398"/>
    </row>
    <row r="20" spans="1:9" s="67" customFormat="1" ht="3" customHeight="1">
      <c r="A20" s="66"/>
      <c r="B20" s="385"/>
      <c r="C20" s="385"/>
      <c r="D20" s="384"/>
      <c r="E20" s="384"/>
      <c r="F20" s="384"/>
      <c r="G20" s="386"/>
      <c r="H20" s="384"/>
      <c r="I20" s="384"/>
    </row>
    <row r="21" spans="1:9" s="67" customFormat="1" ht="15" customHeight="1">
      <c r="A21" s="66"/>
      <c r="B21" s="620" t="s">
        <v>282</v>
      </c>
      <c r="C21" s="620"/>
      <c r="D21" s="620"/>
      <c r="E21" s="620"/>
      <c r="F21" s="620"/>
      <c r="G21" s="620"/>
      <c r="H21" s="620"/>
      <c r="I21" s="620"/>
    </row>
    <row r="22" spans="1:9" s="67" customFormat="1" ht="6.6" customHeight="1">
      <c r="A22" s="66"/>
      <c r="B22" s="621"/>
      <c r="C22" s="621"/>
      <c r="D22" s="621"/>
      <c r="E22" s="621"/>
      <c r="F22" s="621"/>
      <c r="G22" s="621"/>
      <c r="H22" s="621"/>
      <c r="I22" s="621"/>
    </row>
    <row r="23" spans="1:9" s="67" customFormat="1" ht="5.25" customHeight="1">
      <c r="A23" s="66"/>
      <c r="B23" s="381"/>
      <c r="C23" s="381"/>
      <c r="D23" s="381"/>
      <c r="E23" s="381"/>
      <c r="F23" s="381"/>
      <c r="G23" s="381"/>
      <c r="H23" s="381"/>
      <c r="I23" s="381"/>
    </row>
    <row r="24" spans="1:9" ht="15" customHeight="1">
      <c r="A24" s="66"/>
      <c r="B24" s="620" t="s">
        <v>283</v>
      </c>
      <c r="C24" s="620"/>
      <c r="D24" s="620"/>
      <c r="E24" s="620"/>
      <c r="F24" s="620"/>
      <c r="G24" s="620"/>
      <c r="H24" s="620"/>
      <c r="I24" s="620"/>
    </row>
    <row r="25" spans="1:9" ht="11.4" customHeight="1">
      <c r="A25" s="66"/>
      <c r="B25" s="407"/>
      <c r="C25" s="407"/>
      <c r="D25" s="407"/>
      <c r="E25" s="407"/>
      <c r="F25" s="407"/>
      <c r="G25" s="407"/>
      <c r="H25" s="407"/>
      <c r="I25" s="407"/>
    </row>
    <row r="26" spans="1:9" s="12" customFormat="1" ht="19.2" customHeight="1">
      <c r="A26" s="292"/>
      <c r="B26" s="622" t="s">
        <v>284</v>
      </c>
      <c r="C26" s="622"/>
      <c r="D26" s="622"/>
      <c r="E26" s="622"/>
      <c r="F26" s="622"/>
      <c r="G26" s="622"/>
      <c r="H26" s="622"/>
      <c r="I26" s="622"/>
    </row>
    <row r="27" spans="1:9" ht="1.2" hidden="1" customHeight="1">
      <c r="A27" s="66"/>
      <c r="B27" s="622"/>
      <c r="C27" s="622"/>
      <c r="D27" s="622"/>
      <c r="E27" s="622"/>
      <c r="F27" s="622"/>
      <c r="G27" s="622"/>
      <c r="H27" s="622"/>
      <c r="I27" s="622"/>
    </row>
    <row r="28" spans="1:9" ht="25.5" customHeight="1">
      <c r="A28" s="66"/>
      <c r="B28" s="622"/>
      <c r="C28" s="622"/>
      <c r="D28" s="622"/>
      <c r="E28" s="622"/>
      <c r="F28" s="622"/>
      <c r="G28" s="622"/>
      <c r="H28" s="622"/>
      <c r="I28" s="622"/>
    </row>
    <row r="29" spans="1:9" s="67" customFormat="1" ht="20.399999999999999" customHeight="1">
      <c r="A29" s="66"/>
      <c r="B29" s="408"/>
      <c r="C29" s="408"/>
      <c r="D29" s="408"/>
      <c r="E29" s="408"/>
      <c r="F29" s="408"/>
      <c r="G29" s="408"/>
      <c r="H29" s="408"/>
      <c r="I29" s="408"/>
    </row>
    <row r="30" spans="1:9" ht="17.399999999999999" customHeight="1">
      <c r="A30" s="66"/>
      <c r="B30" s="612" t="s">
        <v>285</v>
      </c>
      <c r="C30" s="612"/>
      <c r="D30" s="612"/>
      <c r="E30" s="612"/>
      <c r="F30" s="612"/>
      <c r="G30" s="612"/>
      <c r="H30" s="612"/>
      <c r="I30" s="612"/>
    </row>
    <row r="31" spans="1:9" s="67" customFormat="1" ht="8.25" customHeight="1">
      <c r="A31" s="66"/>
      <c r="B31" s="612"/>
      <c r="C31" s="612"/>
      <c r="D31" s="612"/>
      <c r="E31" s="612"/>
      <c r="F31" s="612"/>
      <c r="G31" s="612"/>
      <c r="H31" s="612"/>
      <c r="I31" s="612"/>
    </row>
    <row r="32" spans="1:9" ht="5.4" customHeight="1">
      <c r="A32" s="66"/>
      <c r="B32" s="612"/>
      <c r="C32" s="612"/>
      <c r="D32" s="612"/>
      <c r="E32" s="612"/>
      <c r="F32" s="612"/>
      <c r="G32" s="612"/>
      <c r="H32" s="612"/>
      <c r="I32" s="612"/>
    </row>
    <row r="33" spans="1:9" s="67" customFormat="1" ht="35.4" customHeight="1">
      <c r="A33" s="66"/>
      <c r="B33" s="612"/>
      <c r="C33" s="612"/>
      <c r="D33" s="612"/>
      <c r="E33" s="612"/>
      <c r="F33" s="612"/>
      <c r="G33" s="612"/>
      <c r="H33" s="612"/>
      <c r="I33" s="612"/>
    </row>
    <row r="34" spans="1:9" ht="15.75" customHeight="1">
      <c r="A34" s="66"/>
      <c r="B34" s="387"/>
      <c r="C34" s="387"/>
      <c r="D34" s="387"/>
      <c r="E34" s="387"/>
      <c r="F34" s="387"/>
      <c r="G34" s="387"/>
      <c r="H34" s="387"/>
      <c r="I34" s="387"/>
    </row>
    <row r="35" spans="1:9" ht="6" customHeight="1">
      <c r="A35" s="66"/>
      <c r="B35" s="612" t="s">
        <v>286</v>
      </c>
      <c r="C35" s="612"/>
      <c r="D35" s="612"/>
      <c r="E35" s="612"/>
      <c r="F35" s="612"/>
      <c r="G35" s="612"/>
      <c r="H35" s="612"/>
      <c r="I35" s="612"/>
    </row>
    <row r="36" spans="1:9" s="67" customFormat="1" ht="15" customHeight="1">
      <c r="A36" s="66"/>
      <c r="B36" s="612"/>
      <c r="C36" s="612"/>
      <c r="D36" s="612"/>
      <c r="E36" s="612"/>
      <c r="F36" s="612"/>
      <c r="G36" s="612"/>
      <c r="H36" s="612"/>
      <c r="I36" s="612"/>
    </row>
    <row r="37" spans="1:9" s="67" customFormat="1" ht="33.6" customHeight="1">
      <c r="A37" s="38"/>
      <c r="B37" s="612"/>
      <c r="C37" s="612"/>
      <c r="D37" s="612"/>
      <c r="E37" s="612"/>
      <c r="F37" s="612"/>
      <c r="G37" s="612"/>
      <c r="H37" s="612"/>
      <c r="I37" s="612"/>
    </row>
    <row r="38" spans="1:9">
      <c r="A38" s="66"/>
      <c r="B38" s="494"/>
      <c r="C38" s="494"/>
      <c r="D38" s="494"/>
      <c r="E38" s="494"/>
      <c r="F38" s="494"/>
      <c r="G38" s="51"/>
      <c r="H38" s="66"/>
      <c r="I38" s="397"/>
    </row>
    <row r="39" spans="1:9" s="67" customFormat="1" ht="17.399999999999999" customHeight="1">
      <c r="A39" s="66"/>
      <c r="B39" s="612" t="s">
        <v>287</v>
      </c>
      <c r="C39" s="612"/>
      <c r="D39" s="612"/>
      <c r="E39" s="612"/>
      <c r="F39" s="612"/>
      <c r="G39" s="612"/>
      <c r="H39" s="612"/>
      <c r="I39" s="612"/>
    </row>
    <row r="40" spans="1:9">
      <c r="A40" s="66"/>
      <c r="B40" s="612"/>
      <c r="C40" s="612"/>
      <c r="D40" s="612"/>
      <c r="E40" s="612"/>
      <c r="F40" s="612"/>
      <c r="G40" s="612"/>
      <c r="H40" s="612"/>
      <c r="I40" s="612"/>
    </row>
    <row r="41" spans="1:9" ht="12.75" customHeight="1">
      <c r="A41" s="62"/>
      <c r="B41" s="612"/>
      <c r="C41" s="612"/>
      <c r="D41" s="612"/>
      <c r="E41" s="612"/>
      <c r="F41" s="612"/>
      <c r="G41" s="612"/>
      <c r="H41" s="612"/>
      <c r="I41" s="612"/>
    </row>
    <row r="42" spans="1:9" ht="21" customHeight="1">
      <c r="A42" s="62"/>
      <c r="B42" s="612"/>
      <c r="C42" s="612"/>
      <c r="D42" s="612"/>
      <c r="E42" s="612"/>
      <c r="F42" s="612"/>
      <c r="G42" s="612"/>
      <c r="H42" s="612"/>
      <c r="I42" s="612"/>
    </row>
    <row r="43" spans="1:9">
      <c r="A43" s="62"/>
      <c r="B43" s="63"/>
      <c r="C43" s="67"/>
      <c r="D43" s="67"/>
      <c r="E43" s="67"/>
      <c r="F43" s="67"/>
      <c r="G43" s="67"/>
      <c r="H43" s="67"/>
      <c r="I43" s="67"/>
    </row>
    <row r="44" spans="1:9" ht="14.4" customHeight="1">
      <c r="A44" s="62"/>
      <c r="B44" s="613" t="s">
        <v>288</v>
      </c>
      <c r="C44" s="613"/>
      <c r="D44" s="613"/>
      <c r="E44" s="613"/>
      <c r="F44" s="613"/>
      <c r="G44" s="613"/>
      <c r="H44" s="613"/>
      <c r="I44" s="613"/>
    </row>
    <row r="45" spans="1:9" ht="14.4" customHeight="1">
      <c r="B45" s="613"/>
      <c r="C45" s="613"/>
      <c r="D45" s="613"/>
      <c r="E45" s="613"/>
      <c r="F45" s="613"/>
      <c r="G45" s="613"/>
      <c r="H45" s="613"/>
      <c r="I45" s="613"/>
    </row>
    <row r="46" spans="1:9" ht="20.399999999999999" customHeight="1">
      <c r="B46" s="613"/>
      <c r="C46" s="613"/>
      <c r="D46" s="613"/>
      <c r="E46" s="613"/>
      <c r="F46" s="613"/>
      <c r="G46" s="613"/>
      <c r="H46" s="613"/>
      <c r="I46" s="613"/>
    </row>
    <row r="47" spans="1:9">
      <c r="B47" s="67"/>
      <c r="C47" s="67"/>
      <c r="D47" s="67"/>
      <c r="E47" s="67"/>
      <c r="F47" s="67"/>
      <c r="G47" s="67"/>
      <c r="H47" s="67"/>
      <c r="I47" s="67"/>
    </row>
    <row r="48" spans="1:9" ht="15.6" customHeight="1">
      <c r="B48" s="614" t="s">
        <v>289</v>
      </c>
      <c r="C48" s="614"/>
      <c r="D48" s="614"/>
      <c r="E48" s="614"/>
      <c r="F48" s="614"/>
      <c r="G48" s="614"/>
      <c r="H48" s="614"/>
      <c r="I48" s="614"/>
    </row>
    <row r="49" spans="2:9" ht="15.6" customHeight="1">
      <c r="B49" s="614"/>
      <c r="C49" s="614"/>
      <c r="D49" s="614"/>
      <c r="E49" s="614"/>
      <c r="F49" s="614"/>
      <c r="G49" s="614"/>
      <c r="H49" s="614"/>
      <c r="I49" s="614"/>
    </row>
    <row r="51" spans="2:9">
      <c r="B51" s="60" t="s">
        <v>290</v>
      </c>
    </row>
    <row r="52" spans="2:9">
      <c r="B52" s="60" t="s">
        <v>291</v>
      </c>
    </row>
  </sheetData>
  <sheetProtection selectLockedCells="1" selectUnlockedCells="1"/>
  <mergeCells count="19">
    <mergeCell ref="B30:I33"/>
    <mergeCell ref="D2:G4"/>
    <mergeCell ref="A3:C3"/>
    <mergeCell ref="A4:C4"/>
    <mergeCell ref="D5:G5"/>
    <mergeCell ref="E9:H9"/>
    <mergeCell ref="B11:C11"/>
    <mergeCell ref="E11:F11"/>
    <mergeCell ref="G11:I11"/>
    <mergeCell ref="B14:I14"/>
    <mergeCell ref="B21:I21"/>
    <mergeCell ref="B22:I22"/>
    <mergeCell ref="B24:I24"/>
    <mergeCell ref="B26:I28"/>
    <mergeCell ref="B35:I37"/>
    <mergeCell ref="B38:F38"/>
    <mergeCell ref="B39:I42"/>
    <mergeCell ref="B44:I46"/>
    <mergeCell ref="B48:I49"/>
  </mergeCells>
  <pageMargins left="0.23622047244094491" right="0.23622047244094491" top="0.11811023622047245" bottom="0.11811023622047245" header="0.11811023622047245" footer="0.11811023622047245"/>
  <pageSetup paperSize="9" orientation="portrait" r:id="rId1"/>
  <drawing r:id="rId2"/>
</worksheet>
</file>

<file path=xl/worksheets/sheet7.xml><?xml version="1.0" encoding="utf-8"?>
<worksheet xmlns="http://schemas.openxmlformats.org/spreadsheetml/2006/main" xmlns:r="http://schemas.openxmlformats.org/officeDocument/2006/relationships">
  <sheetPr>
    <tabColor rgb="FFFF0000"/>
    <pageSetUpPr fitToPage="1"/>
  </sheetPr>
  <dimension ref="A1:U71"/>
  <sheetViews>
    <sheetView showGridLines="0" showZeros="0" topLeftCell="A4" zoomScale="115" zoomScaleNormal="115" workbookViewId="0">
      <selection activeCell="G15" sqref="G15:H15"/>
    </sheetView>
  </sheetViews>
  <sheetFormatPr baseColWidth="10" defaultColWidth="0" defaultRowHeight="14.4"/>
  <cols>
    <col min="1" max="1" width="2.44140625" style="58" customWidth="1"/>
    <col min="2" max="2" width="2.6640625" style="58" customWidth="1"/>
    <col min="3" max="3" width="12" style="58" customWidth="1"/>
    <col min="4" max="4" width="45.6640625" style="58" customWidth="1"/>
    <col min="5" max="5" width="14" style="58" customWidth="1"/>
    <col min="6" max="6" width="13.33203125" style="58" customWidth="1"/>
    <col min="7" max="7" width="13.5546875" style="58" customWidth="1"/>
    <col min="8" max="8" width="15.6640625" style="58" customWidth="1"/>
    <col min="9" max="9" width="2.44140625" style="58" customWidth="1"/>
    <col min="10" max="10" width="3.109375" style="58" customWidth="1"/>
    <col min="11" max="16384" width="11.44140625" style="58" hidden="1"/>
  </cols>
  <sheetData>
    <row r="1" spans="1:21" s="56" customFormat="1">
      <c r="A1" s="58"/>
      <c r="B1" s="123"/>
      <c r="C1" s="123"/>
      <c r="D1" s="123"/>
      <c r="E1" s="123"/>
      <c r="F1" s="123"/>
      <c r="G1" s="123"/>
      <c r="H1" s="123"/>
      <c r="I1" s="58"/>
      <c r="J1" s="58"/>
      <c r="K1" s="58"/>
      <c r="L1" s="58"/>
      <c r="M1" s="58"/>
      <c r="N1" s="58"/>
      <c r="O1" s="58"/>
      <c r="P1" s="58"/>
      <c r="Q1" s="58"/>
      <c r="R1" s="58"/>
      <c r="S1" s="58"/>
      <c r="T1" s="58"/>
      <c r="U1" s="58"/>
    </row>
    <row r="2" spans="1:21" s="56" customFormat="1" ht="18" thickBot="1">
      <c r="A2" s="58"/>
      <c r="B2" s="123"/>
      <c r="C2" s="123"/>
      <c r="D2" s="647"/>
      <c r="E2" s="647"/>
      <c r="F2" s="647"/>
      <c r="G2" s="123"/>
      <c r="H2" s="123"/>
      <c r="I2" s="58"/>
      <c r="J2" s="58"/>
      <c r="K2" s="58"/>
      <c r="L2" s="58"/>
      <c r="M2" s="58"/>
      <c r="N2" s="58"/>
      <c r="O2" s="58"/>
      <c r="P2" s="58"/>
      <c r="Q2" s="58"/>
      <c r="R2" s="58"/>
      <c r="S2" s="58"/>
      <c r="T2" s="58"/>
      <c r="U2" s="58"/>
    </row>
    <row r="3" spans="1:21" s="56" customFormat="1" ht="33" customHeight="1" thickTop="1">
      <c r="A3" s="58"/>
      <c r="B3" s="217"/>
      <c r="C3" s="218"/>
      <c r="D3" s="219"/>
      <c r="E3" s="220"/>
      <c r="F3" s="220"/>
      <c r="G3" s="220"/>
      <c r="H3" s="220"/>
      <c r="I3" s="221"/>
      <c r="J3" s="58"/>
      <c r="K3" s="58"/>
      <c r="L3" s="58"/>
      <c r="M3" s="58"/>
      <c r="N3" s="58"/>
      <c r="O3" s="58"/>
      <c r="P3" s="58"/>
      <c r="Q3" s="58"/>
      <c r="R3" s="58"/>
      <c r="S3" s="58"/>
      <c r="T3" s="58"/>
      <c r="U3" s="58"/>
    </row>
    <row r="4" spans="1:21" s="56" customFormat="1" ht="54" customHeight="1">
      <c r="A4" s="58"/>
      <c r="B4" s="222"/>
      <c r="C4" s="223"/>
      <c r="D4" s="564" t="s">
        <v>94</v>
      </c>
      <c r="E4" s="564"/>
      <c r="F4" s="648" t="s">
        <v>48</v>
      </c>
      <c r="G4" s="648"/>
      <c r="H4" s="648"/>
      <c r="I4" s="224"/>
      <c r="J4" s="84"/>
      <c r="K4" s="58"/>
      <c r="L4" s="58"/>
      <c r="M4" s="58"/>
      <c r="N4" s="58"/>
      <c r="O4" s="58"/>
      <c r="P4" s="58"/>
      <c r="Q4" s="58"/>
      <c r="R4" s="58"/>
      <c r="S4" s="58"/>
      <c r="T4" s="58"/>
      <c r="U4" s="58"/>
    </row>
    <row r="5" spans="1:21" s="56" customFormat="1" ht="6.75" customHeight="1">
      <c r="A5" s="58"/>
      <c r="B5" s="222"/>
      <c r="C5" s="225"/>
      <c r="D5" s="226"/>
      <c r="E5" s="85"/>
      <c r="F5" s="227"/>
      <c r="G5" s="228">
        <v>1</v>
      </c>
      <c r="H5" s="228"/>
      <c r="I5" s="229"/>
      <c r="J5" s="230"/>
      <c r="K5" s="58"/>
      <c r="L5" s="58"/>
      <c r="M5" s="58"/>
      <c r="N5" s="58"/>
      <c r="O5" s="58"/>
      <c r="P5" s="58"/>
      <c r="Q5" s="58"/>
      <c r="R5" s="58"/>
      <c r="S5" s="58"/>
      <c r="T5" s="58"/>
      <c r="U5" s="58"/>
    </row>
    <row r="6" spans="1:21" s="56" customFormat="1" ht="22.5" customHeight="1">
      <c r="A6" s="58"/>
      <c r="B6" s="186"/>
      <c r="C6" s="231" t="s">
        <v>95</v>
      </c>
      <c r="D6" s="305">
        <f>DOSSIER!I4</f>
        <v>0</v>
      </c>
      <c r="E6" s="123"/>
      <c r="F6" s="231" t="s">
        <v>50</v>
      </c>
      <c r="G6" s="232">
        <f>'MINI NOEL'!D25</f>
        <v>0</v>
      </c>
      <c r="H6" s="123"/>
      <c r="I6" s="233"/>
      <c r="J6" s="84"/>
      <c r="K6" s="58"/>
      <c r="L6" s="58"/>
      <c r="M6" s="58"/>
      <c r="N6" s="58"/>
      <c r="O6" s="58"/>
      <c r="P6" s="58"/>
      <c r="Q6" s="58"/>
      <c r="R6" s="58"/>
      <c r="S6" s="58"/>
      <c r="T6" s="58"/>
      <c r="U6" s="58"/>
    </row>
    <row r="7" spans="1:21" s="56" customFormat="1" ht="15" thickBot="1">
      <c r="A7" s="58"/>
      <c r="B7" s="186"/>
      <c r="C7" s="123"/>
      <c r="D7" s="123"/>
      <c r="E7" s="123"/>
      <c r="F7" s="123"/>
      <c r="G7" s="123"/>
      <c r="H7" s="123"/>
      <c r="I7" s="234"/>
      <c r="J7" s="58"/>
      <c r="K7" s="58"/>
      <c r="L7" s="58"/>
      <c r="M7" s="58"/>
      <c r="N7" s="58"/>
      <c r="O7" s="58"/>
      <c r="P7" s="58" t="s">
        <v>51</v>
      </c>
      <c r="Q7" s="58" t="s">
        <v>51</v>
      </c>
      <c r="R7" s="58" t="s">
        <v>52</v>
      </c>
      <c r="S7" s="58"/>
      <c r="T7" s="58"/>
      <c r="U7" s="58"/>
    </row>
    <row r="8" spans="1:21" s="56" customFormat="1" ht="9" customHeight="1" thickTop="1">
      <c r="A8" s="58"/>
      <c r="B8" s="186"/>
      <c r="C8" s="235" t="s">
        <v>53</v>
      </c>
      <c r="D8" s="236"/>
      <c r="E8" s="237"/>
      <c r="F8" s="238"/>
      <c r="G8" s="239"/>
      <c r="H8" s="240"/>
      <c r="I8" s="234"/>
      <c r="J8" s="58"/>
      <c r="K8" s="58"/>
      <c r="L8" s="96">
        <v>0</v>
      </c>
      <c r="M8" s="58"/>
      <c r="N8" s="58"/>
      <c r="O8" s="58"/>
      <c r="P8" s="58"/>
      <c r="Q8" s="97"/>
      <c r="R8" s="58"/>
      <c r="S8" s="58"/>
      <c r="T8" s="58"/>
      <c r="U8" s="58"/>
    </row>
    <row r="9" spans="1:21" s="56" customFormat="1" ht="15.6">
      <c r="A9" s="58"/>
      <c r="B9" s="186"/>
      <c r="C9" s="241" t="s">
        <v>54</v>
      </c>
      <c r="D9" s="99"/>
      <c r="E9" s="100" t="s">
        <v>55</v>
      </c>
      <c r="F9" s="101">
        <f>'MINI NOEL'!E12</f>
        <v>0</v>
      </c>
      <c r="G9" s="102"/>
      <c r="H9" s="242"/>
      <c r="I9" s="234"/>
      <c r="J9" s="58"/>
      <c r="K9" s="58"/>
      <c r="L9" s="103">
        <v>5.5E-2</v>
      </c>
      <c r="M9" s="58"/>
      <c r="N9" s="58"/>
      <c r="O9" s="58"/>
      <c r="P9" s="58"/>
      <c r="Q9" s="58"/>
      <c r="R9" s="104">
        <v>43358</v>
      </c>
      <c r="S9" s="58"/>
      <c r="T9" s="58"/>
      <c r="U9" s="58"/>
    </row>
    <row r="10" spans="1:21" s="56" customFormat="1">
      <c r="A10" s="58"/>
      <c r="B10" s="186"/>
      <c r="C10" s="243" t="s">
        <v>56</v>
      </c>
      <c r="D10" s="106"/>
      <c r="E10" s="100"/>
      <c r="F10" s="287"/>
      <c r="G10" s="287"/>
      <c r="H10" s="288"/>
      <c r="I10" s="234"/>
      <c r="J10" s="58"/>
      <c r="K10" s="58"/>
      <c r="L10" s="107">
        <v>0.1</v>
      </c>
      <c r="M10" s="58"/>
      <c r="N10" s="58"/>
      <c r="O10" s="58"/>
      <c r="P10" s="58"/>
      <c r="Q10" s="58"/>
      <c r="R10" s="104">
        <v>43358</v>
      </c>
      <c r="S10" s="58"/>
      <c r="T10" s="58"/>
      <c r="U10" s="58"/>
    </row>
    <row r="11" spans="1:21" s="56" customFormat="1">
      <c r="A11" s="58"/>
      <c r="B11" s="186"/>
      <c r="C11" s="244" t="s">
        <v>58</v>
      </c>
      <c r="D11" s="109"/>
      <c r="E11" s="100" t="s">
        <v>57</v>
      </c>
      <c r="F11" s="599">
        <f>'MINI NOEL'!D15</f>
        <v>0</v>
      </c>
      <c r="G11" s="599"/>
      <c r="H11" s="600"/>
      <c r="I11" s="234"/>
      <c r="J11" s="58"/>
      <c r="K11" s="58"/>
      <c r="L11" s="107">
        <v>0.2</v>
      </c>
      <c r="M11" s="58"/>
      <c r="N11" s="58"/>
      <c r="O11" s="58"/>
      <c r="P11" s="58"/>
      <c r="Q11" s="58"/>
      <c r="R11" s="58" t="s">
        <v>59</v>
      </c>
      <c r="S11" s="58"/>
      <c r="T11" s="58"/>
      <c r="U11" s="58"/>
    </row>
    <row r="12" spans="1:21" s="56" customFormat="1">
      <c r="A12" s="58"/>
      <c r="B12" s="186"/>
      <c r="C12" s="244">
        <v>67450</v>
      </c>
      <c r="D12" s="110" t="s">
        <v>60</v>
      </c>
      <c r="E12" s="111"/>
      <c r="F12" s="112" t="s">
        <v>99</v>
      </c>
      <c r="G12" s="586">
        <f>'MINI NOEL'!D17</f>
        <v>0</v>
      </c>
      <c r="H12" s="587"/>
      <c r="I12" s="234"/>
      <c r="J12" s="58"/>
      <c r="K12" s="58"/>
      <c r="L12" s="58"/>
      <c r="M12" s="58"/>
      <c r="N12" s="58"/>
      <c r="O12" s="58"/>
      <c r="P12" s="58" t="s">
        <v>61</v>
      </c>
      <c r="Q12" s="58" t="s">
        <v>62</v>
      </c>
      <c r="R12" s="58"/>
      <c r="S12" s="58"/>
      <c r="T12" s="58"/>
      <c r="U12" s="58"/>
    </row>
    <row r="13" spans="1:21" s="56" customFormat="1">
      <c r="A13" s="58"/>
      <c r="B13" s="186"/>
      <c r="C13" s="244" t="s">
        <v>63</v>
      </c>
      <c r="D13" s="99" t="s">
        <v>64</v>
      </c>
      <c r="E13" s="100"/>
      <c r="F13" s="113" t="s">
        <v>100</v>
      </c>
      <c r="G13" s="588">
        <f>'MINI NOEL'!G17:I17</f>
        <v>0</v>
      </c>
      <c r="H13" s="589"/>
      <c r="I13" s="234"/>
      <c r="J13" s="58"/>
      <c r="K13" s="58"/>
      <c r="L13" s="58"/>
      <c r="M13" s="58"/>
      <c r="N13" s="58"/>
      <c r="O13" s="58"/>
      <c r="P13" s="96">
        <v>0</v>
      </c>
      <c r="Q13" s="96">
        <v>0.25</v>
      </c>
      <c r="R13" s="58"/>
      <c r="S13" s="58"/>
      <c r="T13" s="58"/>
      <c r="U13" s="58"/>
    </row>
    <row r="14" spans="1:21" s="56" customFormat="1">
      <c r="A14" s="58"/>
      <c r="B14" s="186"/>
      <c r="C14" s="244" t="s">
        <v>66</v>
      </c>
      <c r="D14" s="114" t="s">
        <v>67</v>
      </c>
      <c r="E14" s="100"/>
      <c r="F14" s="112" t="s">
        <v>2</v>
      </c>
      <c r="G14" s="586">
        <f>'MINI NOEL'!G19:I19</f>
        <v>0</v>
      </c>
      <c r="H14" s="587"/>
      <c r="I14" s="234"/>
      <c r="J14" s="58"/>
      <c r="K14" s="58"/>
      <c r="L14" s="58"/>
      <c r="M14" s="58"/>
      <c r="N14" s="58"/>
      <c r="O14" s="58"/>
      <c r="P14" s="58">
        <f>VLOOKUP(P12,'[1]BASE PRODUITS'!A6:E691,3,0)</f>
        <v>200</v>
      </c>
      <c r="Q14" s="58">
        <f>VLOOKUP(Q12,'[1]BASE PRODUITS'!A6:E691,3,0)</f>
        <v>250</v>
      </c>
      <c r="R14" s="58"/>
      <c r="S14" s="58"/>
      <c r="T14" s="58"/>
      <c r="U14" s="58"/>
    </row>
    <row r="15" spans="1:21" s="56" customFormat="1">
      <c r="A15" s="58"/>
      <c r="B15" s="186"/>
      <c r="C15" s="244" t="s">
        <v>68</v>
      </c>
      <c r="D15" s="114" t="s">
        <v>69</v>
      </c>
      <c r="E15" s="100"/>
      <c r="F15" s="113" t="s">
        <v>65</v>
      </c>
      <c r="G15" s="588">
        <f>'MINI NOEL'!D19</f>
        <v>0</v>
      </c>
      <c r="H15" s="589"/>
      <c r="I15" s="234"/>
      <c r="J15" s="58"/>
      <c r="K15" s="58"/>
      <c r="L15" s="58"/>
      <c r="M15" s="58"/>
      <c r="N15" s="58"/>
      <c r="O15" s="58"/>
      <c r="P15" s="115" t="s">
        <v>16</v>
      </c>
      <c r="Q15" s="58" t="s">
        <v>70</v>
      </c>
      <c r="R15" s="58"/>
      <c r="S15" s="58"/>
      <c r="T15" s="58"/>
      <c r="U15" s="58"/>
    </row>
    <row r="16" spans="1:21" s="56" customFormat="1" ht="15" thickBot="1">
      <c r="A16" s="58"/>
      <c r="B16" s="186"/>
      <c r="C16" s="245" t="s">
        <v>71</v>
      </c>
      <c r="D16" s="246">
        <v>83856740200014</v>
      </c>
      <c r="E16" s="247"/>
      <c r="F16" s="248"/>
      <c r="G16" s="249" t="s">
        <v>72</v>
      </c>
      <c r="H16" s="304">
        <f>DOSSIER!I3</f>
        <v>0</v>
      </c>
      <c r="I16" s="234"/>
      <c r="J16" s="58"/>
      <c r="K16" s="58"/>
      <c r="L16" s="58"/>
      <c r="M16" s="58"/>
      <c r="N16" s="58"/>
      <c r="O16" s="58"/>
      <c r="P16" s="58"/>
      <c r="Q16" s="58"/>
      <c r="R16" s="58"/>
      <c r="S16" s="58"/>
      <c r="T16" s="58"/>
      <c r="U16" s="58"/>
    </row>
    <row r="17" spans="1:16" ht="9" customHeight="1" thickTop="1">
      <c r="B17" s="186"/>
      <c r="C17" s="250"/>
      <c r="D17" s="123"/>
      <c r="E17" s="123"/>
      <c r="F17" s="123"/>
      <c r="G17" s="251"/>
      <c r="H17" s="123"/>
      <c r="I17" s="234"/>
      <c r="P17" s="104">
        <v>43386</v>
      </c>
    </row>
    <row r="18" spans="1:16" ht="6.75" customHeight="1">
      <c r="B18" s="186"/>
      <c r="C18" s="123"/>
      <c r="D18" s="123"/>
      <c r="E18" s="123"/>
      <c r="F18" s="123"/>
      <c r="G18" s="123"/>
      <c r="H18" s="123"/>
      <c r="I18" s="234"/>
    </row>
    <row r="19" spans="1:16">
      <c r="B19" s="186"/>
      <c r="C19" s="124"/>
      <c r="D19" s="123"/>
      <c r="E19" s="125"/>
      <c r="F19" s="123"/>
      <c r="G19" s="123"/>
      <c r="H19" s="123"/>
      <c r="I19" s="234"/>
    </row>
    <row r="20" spans="1:16" ht="21" customHeight="1">
      <c r="B20" s="186"/>
      <c r="C20" s="252" t="s">
        <v>73</v>
      </c>
      <c r="D20" s="253" t="s">
        <v>74</v>
      </c>
      <c r="E20" s="129" t="s">
        <v>75</v>
      </c>
      <c r="F20" s="129" t="s">
        <v>76</v>
      </c>
      <c r="G20" s="129" t="s">
        <v>77</v>
      </c>
      <c r="H20" s="129" t="s">
        <v>78</v>
      </c>
      <c r="I20" s="234"/>
      <c r="K20" s="58" t="s">
        <v>79</v>
      </c>
      <c r="L20" s="58" t="s">
        <v>80</v>
      </c>
    </row>
    <row r="21" spans="1:16" ht="6.75" customHeight="1">
      <c r="B21" s="186"/>
      <c r="C21" s="254"/>
      <c r="D21" s="255"/>
      <c r="E21" s="256"/>
      <c r="F21" s="257"/>
      <c r="G21" s="257"/>
      <c r="H21" s="258"/>
      <c r="I21" s="234"/>
    </row>
    <row r="22" spans="1:16" ht="18" customHeight="1">
      <c r="A22" s="134">
        <v>5</v>
      </c>
      <c r="B22" s="186"/>
      <c r="C22" s="259"/>
      <c r="D22" s="260"/>
      <c r="E22" s="261"/>
      <c r="F22" s="262"/>
      <c r="G22" s="263"/>
      <c r="H22" s="264"/>
      <c r="I22" s="234"/>
      <c r="K22" s="103" t="e">
        <f>#REF!</f>
        <v>#REF!</v>
      </c>
      <c r="L22" s="141">
        <f>IF(ISERROR(H22*#REF!),0,H22*#REF!)</f>
        <v>0</v>
      </c>
    </row>
    <row r="23" spans="1:16" ht="18" customHeight="1">
      <c r="A23" s="134"/>
      <c r="B23" s="186"/>
      <c r="C23" s="630" t="s">
        <v>109</v>
      </c>
      <c r="D23" s="265" t="str">
        <f>VLOOKUP(C23,'BASE PRODUITS'!A8:B67,2,0)</f>
        <v>SEANCE GROSSESSE  FORMULE "ESSENTIEL"</v>
      </c>
      <c r="E23" s="633">
        <v>200</v>
      </c>
      <c r="F23" s="635">
        <v>1</v>
      </c>
      <c r="G23" s="639">
        <v>0</v>
      </c>
      <c r="H23" s="623">
        <v>200</v>
      </c>
      <c r="I23" s="234"/>
      <c r="K23" s="103" t="e">
        <f>#REF!</f>
        <v>#REF!</v>
      </c>
      <c r="L23" s="141">
        <f>IF(ISERROR(H23*#REF!),0,H23*#REF!)</f>
        <v>0</v>
      </c>
    </row>
    <row r="24" spans="1:16" ht="18" customHeight="1">
      <c r="A24" s="134"/>
      <c r="B24" s="186"/>
      <c r="C24" s="631"/>
      <c r="D24" s="610" t="str">
        <f>VLOOKUP(C23,'BASE PRODUITS'!A7:D67,4,0)</f>
        <v>10 PHOTOS / 1H</v>
      </c>
      <c r="E24" s="594"/>
      <c r="F24" s="597"/>
      <c r="G24" s="605"/>
      <c r="H24" s="624"/>
      <c r="I24" s="234"/>
      <c r="K24" s="103" t="e">
        <f>#REF!</f>
        <v>#REF!</v>
      </c>
      <c r="L24" s="141">
        <f>IF(ISERROR(H24*#REF!),0,H24*#REF!)</f>
        <v>0</v>
      </c>
    </row>
    <row r="25" spans="1:16" ht="18" customHeight="1">
      <c r="A25" s="134"/>
      <c r="B25" s="186"/>
      <c r="C25" s="632"/>
      <c r="D25" s="649"/>
      <c r="E25" s="634"/>
      <c r="F25" s="636"/>
      <c r="G25" s="640"/>
      <c r="H25" s="625"/>
      <c r="I25" s="234"/>
      <c r="K25" s="103" t="e">
        <f>#REF!</f>
        <v>#REF!</v>
      </c>
      <c r="L25" s="141">
        <f>IF(ISERROR(H25*#REF!),0,H25*#REF!)</f>
        <v>0</v>
      </c>
    </row>
    <row r="26" spans="1:16" ht="18" customHeight="1">
      <c r="A26" s="134"/>
      <c r="B26" s="186"/>
      <c r="C26" s="652" t="s">
        <v>81</v>
      </c>
      <c r="D26" s="627" t="str">
        <f>VLOOKUP(C26,'BASE PRODUITS'!A11:B67,2,0)</f>
        <v>SEANCE COUPLE FORMULE "ESSENTIEL"</v>
      </c>
      <c r="E26" s="641">
        <v>-50</v>
      </c>
      <c r="F26" s="643">
        <v>1</v>
      </c>
      <c r="G26" s="645">
        <v>0</v>
      </c>
      <c r="H26" s="650">
        <v>-50</v>
      </c>
      <c r="I26" s="234"/>
      <c r="K26" s="103" t="e">
        <f>#REF!</f>
        <v>#REF!</v>
      </c>
      <c r="L26" s="141">
        <f>IF(ISERROR(H26*#REF!),0,H26*#REF!)</f>
        <v>0</v>
      </c>
    </row>
    <row r="27" spans="1:16" ht="18" customHeight="1">
      <c r="A27" s="134"/>
      <c r="B27" s="186"/>
      <c r="C27" s="653"/>
      <c r="D27" s="628" t="e">
        <f>VLOOKUP(C27,'BASE PRODUITS'!A12:B49,2,0)</f>
        <v>#N/A</v>
      </c>
      <c r="E27" s="581"/>
      <c r="F27" s="637"/>
      <c r="G27" s="638"/>
      <c r="H27" s="626"/>
      <c r="I27" s="234"/>
      <c r="K27" s="103" t="e">
        <f>#REF!</f>
        <v>#REF!</v>
      </c>
      <c r="L27" s="141">
        <f>IF(ISERROR(H27*#REF!),0,H27*#REF!)</f>
        <v>0</v>
      </c>
    </row>
    <row r="28" spans="1:16" ht="18" customHeight="1">
      <c r="A28" s="134"/>
      <c r="B28" s="186"/>
      <c r="C28" s="654"/>
      <c r="D28" s="629" t="e">
        <f>VLOOKUP(C28,'BASE PRODUITS'!A13:B50,2,0)</f>
        <v>#N/A</v>
      </c>
      <c r="E28" s="642"/>
      <c r="F28" s="644"/>
      <c r="G28" s="646"/>
      <c r="H28" s="651"/>
      <c r="I28" s="234"/>
      <c r="K28" s="103" t="e">
        <f>#REF!</f>
        <v>#REF!</v>
      </c>
      <c r="L28" s="141">
        <f>IF(ISERROR(H28*#REF!),0,H28*#REF!)</f>
        <v>0</v>
      </c>
    </row>
    <row r="29" spans="1:16" ht="18" customHeight="1">
      <c r="A29" s="134"/>
      <c r="B29" s="186"/>
      <c r="C29" s="630" t="s">
        <v>96</v>
      </c>
      <c r="D29" s="265" t="str">
        <f>VLOOKUP(C29,'BASE PRODUITS'!A14:B57,2,0)</f>
        <v>OPTION DECOR LIT BOHEME</v>
      </c>
      <c r="E29" s="633">
        <v>20</v>
      </c>
      <c r="F29" s="635">
        <v>1</v>
      </c>
      <c r="G29" s="639">
        <v>1</v>
      </c>
      <c r="H29" s="623">
        <v>0</v>
      </c>
      <c r="I29" s="234"/>
      <c r="K29" s="103" t="e">
        <f>#REF!</f>
        <v>#REF!</v>
      </c>
      <c r="L29" s="141">
        <f>IF(ISERROR(H29*#REF!),0,H29*#REF!)</f>
        <v>0</v>
      </c>
    </row>
    <row r="30" spans="1:16" ht="18" customHeight="1">
      <c r="A30" s="134"/>
      <c r="B30" s="186"/>
      <c r="C30" s="631"/>
      <c r="D30" s="610">
        <f>VLOOKUP(C29,'BASE PRODUITS'!A14:D57,4,0)</f>
        <v>0</v>
      </c>
      <c r="E30" s="594"/>
      <c r="F30" s="597"/>
      <c r="G30" s="605"/>
      <c r="H30" s="624"/>
      <c r="I30" s="234"/>
      <c r="K30" s="103" t="e">
        <f>#REF!</f>
        <v>#REF!</v>
      </c>
      <c r="L30" s="141">
        <f>IF(ISERROR(H30*#REF!),0,H30*#REF!)</f>
        <v>0</v>
      </c>
    </row>
    <row r="31" spans="1:16" ht="18" customHeight="1">
      <c r="A31" s="134"/>
      <c r="B31" s="186"/>
      <c r="C31" s="632"/>
      <c r="D31" s="649"/>
      <c r="E31" s="634"/>
      <c r="F31" s="636"/>
      <c r="G31" s="640"/>
      <c r="H31" s="625"/>
      <c r="I31" s="234"/>
      <c r="K31" s="103" t="e">
        <f>#REF!</f>
        <v>#REF!</v>
      </c>
      <c r="L31" s="141">
        <f>IF(ISERROR(H31*#REF!),0,H31*#REF!)</f>
        <v>0</v>
      </c>
    </row>
    <row r="32" spans="1:16" ht="18" customHeight="1">
      <c r="A32" s="134"/>
      <c r="B32" s="186"/>
      <c r="C32" s="656"/>
      <c r="D32" s="657"/>
      <c r="E32" s="581"/>
      <c r="F32" s="637"/>
      <c r="G32" s="638"/>
      <c r="H32" s="626"/>
      <c r="I32" s="234"/>
      <c r="K32" s="103" t="e">
        <f>#REF!</f>
        <v>#REF!</v>
      </c>
      <c r="L32" s="141">
        <f>IF(ISERROR(H32*#REF!),0,H32*#REF!)</f>
        <v>0</v>
      </c>
    </row>
    <row r="33" spans="1:12" ht="18" customHeight="1">
      <c r="A33" s="134"/>
      <c r="B33" s="186"/>
      <c r="C33" s="656"/>
      <c r="D33" s="578"/>
      <c r="E33" s="581"/>
      <c r="F33" s="637"/>
      <c r="G33" s="638"/>
      <c r="H33" s="626"/>
      <c r="I33" s="234"/>
      <c r="K33" s="103" t="e">
        <f>#REF!</f>
        <v>#REF!</v>
      </c>
      <c r="L33" s="141">
        <f>IF(ISERROR(H33*#REF!),0,H33*#REF!)</f>
        <v>0</v>
      </c>
    </row>
    <row r="34" spans="1:12" ht="18" customHeight="1">
      <c r="A34" s="134"/>
      <c r="B34" s="186"/>
      <c r="C34" s="656"/>
      <c r="D34" s="578"/>
      <c r="E34" s="581"/>
      <c r="F34" s="637"/>
      <c r="G34" s="638"/>
      <c r="H34" s="626"/>
      <c r="I34" s="234"/>
      <c r="K34" s="103" t="e">
        <f>#REF!</f>
        <v>#REF!</v>
      </c>
      <c r="L34" s="141">
        <f>IF(ISERROR(H34*#REF!),0,H34*#REF!)</f>
        <v>0</v>
      </c>
    </row>
    <row r="35" spans="1:12" ht="18" customHeight="1">
      <c r="A35" s="134"/>
      <c r="B35" s="186"/>
      <c r="C35" s="266" t="s">
        <v>53</v>
      </c>
      <c r="D35" s="267"/>
      <c r="E35" s="168" t="s">
        <v>53</v>
      </c>
      <c r="F35" s="169" t="s">
        <v>53</v>
      </c>
      <c r="G35" s="146" t="s">
        <v>53</v>
      </c>
      <c r="H35" s="268" t="str">
        <f>IF(ISERROR(E35*F35),"",(E35*F35)-G35*E35*F35)</f>
        <v/>
      </c>
      <c r="I35" s="234"/>
      <c r="K35" s="103" t="e">
        <f>#REF!</f>
        <v>#REF!</v>
      </c>
      <c r="L35" s="141">
        <f>IF(ISERROR(H35*#REF!),0,H35*#REF!)</f>
        <v>0</v>
      </c>
    </row>
    <row r="36" spans="1:12" ht="18" customHeight="1">
      <c r="A36" s="134"/>
      <c r="B36" s="186"/>
      <c r="C36" s="266" t="s">
        <v>53</v>
      </c>
      <c r="D36" s="167"/>
      <c r="E36" s="168" t="s">
        <v>53</v>
      </c>
      <c r="F36" s="169" t="s">
        <v>53</v>
      </c>
      <c r="G36" s="146" t="s">
        <v>53</v>
      </c>
      <c r="H36" s="268" t="str">
        <f>IF(ISERROR(E36*F36),"",(E36*F36)-G36*E36*F36)</f>
        <v/>
      </c>
      <c r="I36" s="234"/>
      <c r="K36" s="103" t="e">
        <f>#REF!</f>
        <v>#REF!</v>
      </c>
      <c r="L36" s="141">
        <f>IF(ISERROR(H36*#REF!),0,H36*#REF!)</f>
        <v>0</v>
      </c>
    </row>
    <row r="37" spans="1:12" ht="18" customHeight="1">
      <c r="A37" s="134"/>
      <c r="B37" s="186"/>
      <c r="C37" s="269" t="s">
        <v>53</v>
      </c>
      <c r="D37" s="270"/>
      <c r="E37" s="271" t="s">
        <v>53</v>
      </c>
      <c r="F37" s="272" t="s">
        <v>53</v>
      </c>
      <c r="G37" s="273" t="s">
        <v>53</v>
      </c>
      <c r="H37" s="274" t="str">
        <f>IF(ISERROR(E37*F37),"",(E37*F37)-G37*E37*F37)</f>
        <v/>
      </c>
      <c r="I37" s="234"/>
      <c r="K37" s="103" t="e">
        <f>#REF!</f>
        <v>#REF!</v>
      </c>
      <c r="L37" s="141">
        <f>IF(ISERROR(H37*#REF!),0,H37*#REF!)</f>
        <v>0</v>
      </c>
    </row>
    <row r="38" spans="1:12" ht="18" customHeight="1">
      <c r="A38" s="134"/>
      <c r="B38" s="186"/>
      <c r="C38" s="176" t="s">
        <v>53</v>
      </c>
      <c r="D38" s="177" t="s">
        <v>53</v>
      </c>
      <c r="E38" s="178" t="s">
        <v>53</v>
      </c>
      <c r="F38" s="179" t="s">
        <v>53</v>
      </c>
      <c r="G38" s="180" t="s">
        <v>53</v>
      </c>
      <c r="H38" s="181" t="str">
        <f>IF(ISERROR(E38*F38),"",(E38*F38)-G38*E38*F38)</f>
        <v/>
      </c>
      <c r="I38" s="234"/>
      <c r="K38" s="103" t="e">
        <f>#REF!</f>
        <v>#REF!</v>
      </c>
      <c r="L38" s="141">
        <f>IF(ISERROR(H38*#REF!),0,H38*#REF!)</f>
        <v>0</v>
      </c>
    </row>
    <row r="39" spans="1:12" ht="18" customHeight="1">
      <c r="A39" s="134"/>
      <c r="B39" s="186"/>
      <c r="C39" s="176" t="s">
        <v>53</v>
      </c>
      <c r="D39" s="177" t="s">
        <v>53</v>
      </c>
      <c r="E39" s="178" t="s">
        <v>53</v>
      </c>
      <c r="F39" s="179" t="s">
        <v>53</v>
      </c>
      <c r="G39" s="180" t="s">
        <v>53</v>
      </c>
      <c r="H39" s="181" t="str">
        <f>IF(ISERROR(E39*F39),"",(E39*F39)-G39*E39*F39)</f>
        <v/>
      </c>
      <c r="I39" s="234"/>
      <c r="K39" s="103" t="e">
        <f>#REF!</f>
        <v>#REF!</v>
      </c>
      <c r="L39" s="141">
        <f>IF(ISERROR(H39*#REF!),0,H39*#REF!)</f>
        <v>0</v>
      </c>
    </row>
    <row r="40" spans="1:12" ht="18" customHeight="1">
      <c r="A40" s="134"/>
      <c r="B40" s="186"/>
      <c r="C40" s="182" t="s">
        <v>82</v>
      </c>
      <c r="D40" s="183">
        <f>G6</f>
        <v>0</v>
      </c>
      <c r="E40" s="178" t="s">
        <v>53</v>
      </c>
      <c r="F40" s="275" t="s">
        <v>97</v>
      </c>
      <c r="G40" s="276" t="s">
        <v>83</v>
      </c>
      <c r="H40" s="277">
        <f>SUM(H22:H37)</f>
        <v>150</v>
      </c>
      <c r="I40" s="234"/>
      <c r="K40" s="103" t="e">
        <f>#REF!</f>
        <v>#REF!</v>
      </c>
      <c r="L40" s="141">
        <f>IF(ISERROR(#REF!*#REF!),0,#REF!*#REF!)</f>
        <v>0</v>
      </c>
    </row>
    <row r="41" spans="1:12" ht="18" customHeight="1" thickBot="1">
      <c r="A41" s="134"/>
      <c r="B41" s="186"/>
      <c r="C41" s="182"/>
      <c r="D41" s="187"/>
      <c r="E41" s="178" t="s">
        <v>53</v>
      </c>
      <c r="F41" s="123"/>
      <c r="G41" s="278"/>
      <c r="H41" s="279"/>
      <c r="I41" s="234"/>
      <c r="K41" s="103" t="e">
        <f>#REF!</f>
        <v>#REF!</v>
      </c>
      <c r="L41" s="141">
        <f>IF(ISERROR(#REF!*#REF!),0,#REF!*#REF!)</f>
        <v>0</v>
      </c>
    </row>
    <row r="42" spans="1:12" ht="18" customHeight="1" thickTop="1" thickBot="1">
      <c r="A42" s="134"/>
      <c r="B42" s="186"/>
      <c r="C42" s="182" t="s">
        <v>84</v>
      </c>
      <c r="D42" s="177">
        <f>'MINI NOEL'!H27</f>
        <v>0</v>
      </c>
      <c r="E42" s="178" t="s">
        <v>53</v>
      </c>
      <c r="F42" s="190" t="s">
        <v>86</v>
      </c>
      <c r="G42" s="191"/>
      <c r="H42" s="280">
        <f>H40</f>
        <v>150</v>
      </c>
      <c r="I42" s="234"/>
      <c r="K42" s="103" t="e">
        <f>#REF!</f>
        <v>#REF!</v>
      </c>
      <c r="L42" s="141">
        <f>IF(ISERROR(#REF!*#REF!),0,#REF!*#REF!)</f>
        <v>0</v>
      </c>
    </row>
    <row r="43" spans="1:12" ht="18" customHeight="1" thickTop="1">
      <c r="A43" s="134"/>
      <c r="B43" s="186"/>
      <c r="C43" s="193" t="s">
        <v>87</v>
      </c>
      <c r="D43" s="194"/>
      <c r="E43" s="178" t="s">
        <v>53</v>
      </c>
      <c r="F43" s="179" t="s">
        <v>53</v>
      </c>
      <c r="G43" s="180" t="s">
        <v>53</v>
      </c>
      <c r="H43" s="181" t="str">
        <f>IF(ISERROR(E43*F43),"",(E43*F43)-G43*E43*F43)</f>
        <v/>
      </c>
      <c r="I43" s="234"/>
      <c r="J43" s="123"/>
      <c r="K43" s="103" t="e">
        <f>#REF!</f>
        <v>#REF!</v>
      </c>
      <c r="L43" s="141">
        <f>IF(ISERROR(#REF!*#REF!),0,#REF!*#REF!)</f>
        <v>0</v>
      </c>
    </row>
    <row r="44" spans="1:12" ht="18" customHeight="1">
      <c r="A44" s="134"/>
      <c r="B44" s="186"/>
      <c r="C44" s="176" t="s">
        <v>53</v>
      </c>
      <c r="D44" s="123"/>
      <c r="E44" s="178" t="s">
        <v>53</v>
      </c>
      <c r="F44" s="179" t="s">
        <v>53</v>
      </c>
      <c r="G44" s="180" t="s">
        <v>53</v>
      </c>
      <c r="H44" s="181" t="str">
        <f>IF(ISERROR(E44*F44),"",(E44*F44)-G44*E44*F44)</f>
        <v/>
      </c>
      <c r="I44" s="234"/>
      <c r="K44" s="103" t="e">
        <f>#REF!</f>
        <v>#REF!</v>
      </c>
      <c r="L44" s="141">
        <f>IF(ISERROR(#REF!*#REF!),0,#REF!*#REF!)</f>
        <v>0</v>
      </c>
    </row>
    <row r="45" spans="1:12" ht="18" customHeight="1">
      <c r="A45" s="134"/>
      <c r="B45" s="186"/>
      <c r="C45" s="601" t="s">
        <v>89</v>
      </c>
      <c r="D45" s="601"/>
      <c r="E45" s="601"/>
      <c r="F45" s="601"/>
      <c r="G45" s="601"/>
      <c r="H45" s="601"/>
      <c r="I45" s="234"/>
      <c r="K45" s="103" t="e">
        <f>#REF!</f>
        <v>#REF!</v>
      </c>
      <c r="L45" s="141">
        <f>IF(ISERROR(H43*#REF!),0,H43*#REF!)</f>
        <v>0</v>
      </c>
    </row>
    <row r="46" spans="1:12" ht="18" customHeight="1">
      <c r="A46" s="134"/>
      <c r="B46" s="186"/>
      <c r="C46" s="655" t="s">
        <v>250</v>
      </c>
      <c r="D46" s="655"/>
      <c r="E46" s="655"/>
      <c r="F46" s="655"/>
      <c r="G46" s="655"/>
      <c r="H46" s="181">
        <f>IF(ISERROR(E46*F46),"",(E46*F46)-G46*E46*F46)</f>
        <v>0</v>
      </c>
      <c r="I46" s="234"/>
      <c r="K46" s="103" t="e">
        <f>#REF!</f>
        <v>#REF!</v>
      </c>
      <c r="L46" s="141">
        <f>IF(ISERROR(H44*#REF!),0,H44*#REF!)</f>
        <v>0</v>
      </c>
    </row>
    <row r="47" spans="1:12" ht="18" customHeight="1">
      <c r="A47" s="134"/>
      <c r="B47" s="186"/>
      <c r="C47" s="123"/>
      <c r="D47" s="123"/>
      <c r="E47" s="123"/>
      <c r="F47" s="123"/>
      <c r="G47" s="123"/>
      <c r="H47" s="123"/>
      <c r="I47" s="234"/>
      <c r="K47" s="103" t="e">
        <f>#REF!</f>
        <v>#REF!</v>
      </c>
      <c r="L47" s="141">
        <f>IF(ISERROR(#REF!*#REF!),0,#REF!*#REF!)</f>
        <v>0</v>
      </c>
    </row>
    <row r="48" spans="1:12" ht="18" customHeight="1">
      <c r="A48" s="134"/>
      <c r="B48" s="186"/>
      <c r="C48" s="601"/>
      <c r="D48" s="601"/>
      <c r="E48" s="601"/>
      <c r="F48" s="601"/>
      <c r="G48" s="601"/>
      <c r="H48" s="601"/>
      <c r="I48" s="234"/>
      <c r="K48" s="103" t="e">
        <f>#REF!</f>
        <v>#REF!</v>
      </c>
      <c r="L48" s="141">
        <f>IF(ISERROR(H46*#REF!),0,H46*#REF!)</f>
        <v>0</v>
      </c>
    </row>
    <row r="49" spans="1:12" ht="18" customHeight="1">
      <c r="A49" s="134"/>
      <c r="B49" s="186"/>
      <c r="C49" s="123"/>
      <c r="D49" s="123"/>
      <c r="E49" s="123"/>
      <c r="F49" s="123"/>
      <c r="G49" s="123"/>
      <c r="H49" s="123"/>
      <c r="I49" s="234"/>
      <c r="K49" s="103" t="e">
        <f>#REF!</f>
        <v>#REF!</v>
      </c>
      <c r="L49" s="141">
        <f>IF(ISERROR(#REF!*#REF!),0,#REF!*#REF!)</f>
        <v>0</v>
      </c>
    </row>
    <row r="50" spans="1:12" ht="18" customHeight="1">
      <c r="A50" s="134"/>
      <c r="B50" s="186"/>
      <c r="C50" s="123"/>
      <c r="D50" s="195" t="s">
        <v>90</v>
      </c>
      <c r="E50" s="123"/>
      <c r="F50" s="123"/>
      <c r="G50" s="123"/>
      <c r="H50" s="123"/>
      <c r="I50" s="234"/>
      <c r="K50" s="103" t="e">
        <f>#REF!</f>
        <v>#REF!</v>
      </c>
      <c r="L50" s="141">
        <f>IF(ISERROR(H48*#REF!),0,H48*#REF!)</f>
        <v>0</v>
      </c>
    </row>
    <row r="51" spans="1:12" ht="18" customHeight="1">
      <c r="A51" s="134"/>
      <c r="B51" s="186"/>
      <c r="C51" s="123"/>
      <c r="D51" s="123"/>
      <c r="E51" s="123"/>
      <c r="F51" s="123"/>
      <c r="G51" s="123"/>
      <c r="H51" s="123"/>
      <c r="I51" s="234"/>
      <c r="K51" s="103" t="e">
        <f>#REF!</f>
        <v>#REF!</v>
      </c>
      <c r="L51" s="141">
        <f>IF(ISERROR(H45*#REF!),0,H45*#REF!)</f>
        <v>0</v>
      </c>
    </row>
    <row r="52" spans="1:12" ht="18" customHeight="1">
      <c r="A52" s="196"/>
      <c r="B52" s="186"/>
      <c r="C52" s="176" t="s">
        <v>53</v>
      </c>
      <c r="D52" s="177" t="s">
        <v>53</v>
      </c>
      <c r="E52" s="178" t="s">
        <v>53</v>
      </c>
      <c r="F52" s="179" t="s">
        <v>53</v>
      </c>
      <c r="G52" s="180" t="s">
        <v>53</v>
      </c>
      <c r="H52" s="181" t="str">
        <f>IF(ISERROR(E52*F52),"",(E52*F52)-G52*E52*F52)</f>
        <v/>
      </c>
      <c r="I52" s="234"/>
      <c r="K52" s="103" t="e">
        <f>#REF!</f>
        <v>#REF!</v>
      </c>
      <c r="L52" s="141">
        <f>IF(ISERROR(H52*#REF!),0,H52*#REF!)</f>
        <v>0</v>
      </c>
    </row>
    <row r="53" spans="1:12">
      <c r="B53" s="186"/>
      <c r="C53" s="197"/>
      <c r="D53" s="197"/>
      <c r="E53" s="194"/>
      <c r="F53" s="123"/>
      <c r="G53" s="194"/>
      <c r="H53" s="194"/>
      <c r="I53" s="234"/>
      <c r="L53" s="198">
        <f>SUM(L22:L52)</f>
        <v>0</v>
      </c>
    </row>
    <row r="54" spans="1:12" ht="17.25" customHeight="1">
      <c r="B54" s="186"/>
      <c r="C54" s="123"/>
      <c r="D54" s="123"/>
      <c r="E54" s="123"/>
      <c r="F54" s="123"/>
      <c r="G54" s="123"/>
      <c r="H54" s="123"/>
      <c r="I54" s="234"/>
    </row>
    <row r="55" spans="1:12" ht="7.5" customHeight="1">
      <c r="B55" s="186"/>
      <c r="C55" s="123"/>
      <c r="D55" s="123"/>
      <c r="E55" s="123"/>
      <c r="F55" s="123"/>
      <c r="G55" s="123"/>
      <c r="H55" s="123"/>
      <c r="I55" s="234"/>
    </row>
    <row r="56" spans="1:12" ht="36" customHeight="1">
      <c r="B56" s="186"/>
      <c r="C56" s="123"/>
      <c r="D56" s="123"/>
      <c r="E56" s="281"/>
      <c r="F56" s="123"/>
      <c r="G56" s="123"/>
      <c r="H56" s="123"/>
      <c r="I56" s="234"/>
    </row>
    <row r="57" spans="1:12" ht="21.75" hidden="1" customHeight="1">
      <c r="B57" s="186"/>
      <c r="C57" s="123"/>
      <c r="D57" s="123" t="s">
        <v>91</v>
      </c>
      <c r="E57" s="200"/>
      <c r="F57" s="123"/>
      <c r="G57" s="123"/>
      <c r="H57" s="123"/>
      <c r="I57" s="234"/>
    </row>
    <row r="58" spans="1:12" ht="15.6" hidden="1">
      <c r="B58" s="186"/>
      <c r="C58" s="123"/>
      <c r="D58" s="123" t="s">
        <v>92</v>
      </c>
      <c r="E58" s="200"/>
      <c r="F58" s="123"/>
      <c r="G58" s="201"/>
      <c r="H58" s="203"/>
      <c r="I58" s="234"/>
    </row>
    <row r="59" spans="1:12" ht="15.6" hidden="1">
      <c r="B59" s="186"/>
      <c r="C59" s="123"/>
      <c r="D59" s="123" t="s">
        <v>59</v>
      </c>
      <c r="E59" s="200"/>
      <c r="F59" s="123"/>
      <c r="G59" s="201"/>
      <c r="H59" s="203"/>
      <c r="I59" s="234"/>
    </row>
    <row r="60" spans="1:12" ht="15.6" hidden="1">
      <c r="B60" s="186"/>
      <c r="C60" s="123"/>
      <c r="D60" s="123" t="s">
        <v>85</v>
      </c>
      <c r="E60" s="200"/>
      <c r="F60" s="123"/>
      <c r="G60" s="201"/>
      <c r="H60" s="203"/>
      <c r="I60" s="234"/>
    </row>
    <row r="61" spans="1:12" ht="12" customHeight="1">
      <c r="B61" s="186"/>
      <c r="C61" s="123"/>
      <c r="D61" s="123"/>
      <c r="E61" s="123"/>
      <c r="F61" s="123"/>
      <c r="G61" s="123"/>
      <c r="H61" s="204"/>
      <c r="I61" s="234"/>
    </row>
    <row r="62" spans="1:12">
      <c r="B62" s="186"/>
      <c r="C62" s="193"/>
      <c r="D62" s="123"/>
      <c r="E62" s="123"/>
      <c r="F62" s="205"/>
      <c r="G62" s="206"/>
      <c r="H62" s="204"/>
      <c r="I62" s="234"/>
    </row>
    <row r="63" spans="1:12">
      <c r="B63" s="186"/>
      <c r="C63" s="193"/>
      <c r="D63" s="123"/>
      <c r="E63" s="123"/>
      <c r="F63" s="205"/>
      <c r="G63" s="206"/>
      <c r="H63" s="194"/>
      <c r="I63" s="234"/>
    </row>
    <row r="64" spans="1:12">
      <c r="B64" s="186"/>
      <c r="C64" s="193"/>
      <c r="D64" s="123"/>
      <c r="E64" s="123"/>
      <c r="F64" s="205"/>
      <c r="G64" s="207"/>
      <c r="H64" s="194"/>
      <c r="I64" s="234"/>
    </row>
    <row r="65" spans="2:9">
      <c r="B65" s="186"/>
      <c r="C65" s="282" t="s">
        <v>98</v>
      </c>
      <c r="D65" s="283"/>
      <c r="E65" s="283"/>
      <c r="F65" s="283"/>
      <c r="G65" s="283"/>
      <c r="H65" s="283"/>
      <c r="I65" s="234"/>
    </row>
    <row r="66" spans="2:9" ht="15" thickBot="1">
      <c r="B66" s="284"/>
      <c r="C66" s="285"/>
      <c r="D66" s="285"/>
      <c r="E66" s="285"/>
      <c r="F66" s="285"/>
      <c r="G66" s="285"/>
      <c r="H66" s="285"/>
      <c r="I66" s="286"/>
    </row>
    <row r="67" spans="2:9" ht="15" thickTop="1">
      <c r="H67" s="123"/>
    </row>
    <row r="69" spans="2:9">
      <c r="C69" s="214"/>
      <c r="D69" s="214"/>
      <c r="F69" s="214"/>
      <c r="G69" s="215"/>
    </row>
    <row r="71" spans="2:9" ht="18">
      <c r="C71" s="216"/>
    </row>
  </sheetData>
  <mergeCells count="35">
    <mergeCell ref="C48:H48"/>
    <mergeCell ref="G14:H14"/>
    <mergeCell ref="G15:H15"/>
    <mergeCell ref="D24:D25"/>
    <mergeCell ref="H26:H28"/>
    <mergeCell ref="H29:H31"/>
    <mergeCell ref="C45:H45"/>
    <mergeCell ref="C29:C31"/>
    <mergeCell ref="E29:E31"/>
    <mergeCell ref="F29:F31"/>
    <mergeCell ref="G29:G31"/>
    <mergeCell ref="D30:D31"/>
    <mergeCell ref="C26:C28"/>
    <mergeCell ref="C46:G46"/>
    <mergeCell ref="C32:C34"/>
    <mergeCell ref="D32:D34"/>
    <mergeCell ref="D2:F2"/>
    <mergeCell ref="D4:E4"/>
    <mergeCell ref="F4:H4"/>
    <mergeCell ref="G12:H12"/>
    <mergeCell ref="G13:H13"/>
    <mergeCell ref="F11:H11"/>
    <mergeCell ref="H23:H25"/>
    <mergeCell ref="H32:H34"/>
    <mergeCell ref="D26:D28"/>
    <mergeCell ref="C23:C25"/>
    <mergeCell ref="E23:E25"/>
    <mergeCell ref="F23:F25"/>
    <mergeCell ref="E32:E34"/>
    <mergeCell ref="F32:F34"/>
    <mergeCell ref="G32:G34"/>
    <mergeCell ref="G23:G25"/>
    <mergeCell ref="E26:E28"/>
    <mergeCell ref="F26:F28"/>
    <mergeCell ref="G26:G28"/>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5" orientation="portrait" r:id="rId3"/>
  <drawing r:id="rId4"/>
</worksheet>
</file>

<file path=xl/worksheets/sheet8.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59"/>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rgb="FF00B050"/>
  </sheetPr>
  <dimension ref="A1:R83"/>
  <sheetViews>
    <sheetView topLeftCell="A2" zoomScale="85" zoomScaleNormal="85" workbookViewId="0">
      <selection activeCell="A2" sqref="A1:XFD1048576"/>
    </sheetView>
  </sheetViews>
  <sheetFormatPr baseColWidth="10" defaultRowHeight="14.4"/>
  <cols>
    <col min="1" max="1" width="18.33203125" style="308" customWidth="1"/>
    <col min="2" max="2" width="56.5546875" style="308" customWidth="1"/>
    <col min="3" max="3" width="18.5546875" style="325" customWidth="1"/>
    <col min="4" max="4" width="48.33203125" style="312" customWidth="1"/>
    <col min="5" max="5" width="1.33203125" style="308" customWidth="1"/>
    <col min="6" max="6" width="14.5546875" style="290" customWidth="1"/>
    <col min="7" max="7" width="17.33203125" style="291" customWidth="1"/>
    <col min="8" max="8" width="13.6640625" style="308" customWidth="1"/>
    <col min="9" max="16384" width="11.5546875" style="308"/>
  </cols>
  <sheetData>
    <row r="1" spans="1:18" ht="21">
      <c r="A1" s="309" t="s">
        <v>101</v>
      </c>
      <c r="C1" s="311"/>
      <c r="F1" s="313"/>
      <c r="G1" s="314"/>
    </row>
    <row r="2" spans="1:18" ht="18">
      <c r="A2" s="310"/>
      <c r="C2" s="311"/>
      <c r="F2" s="313"/>
      <c r="G2" s="314"/>
    </row>
    <row r="3" spans="1:18" ht="18">
      <c r="A3" s="310"/>
      <c r="B3" s="308" t="s">
        <v>356</v>
      </c>
      <c r="C3" s="311"/>
      <c r="F3" s="313"/>
      <c r="G3" s="314"/>
    </row>
    <row r="4" spans="1:18" ht="18">
      <c r="A4" s="310"/>
      <c r="C4" s="311"/>
      <c r="F4" s="313"/>
      <c r="G4" s="314"/>
    </row>
    <row r="5" spans="1:18" ht="18">
      <c r="A5" s="315" t="s">
        <v>102</v>
      </c>
      <c r="C5" s="311"/>
      <c r="F5" s="658" t="s">
        <v>103</v>
      </c>
      <c r="G5" s="658"/>
    </row>
    <row r="6" spans="1:18">
      <c r="C6" s="311"/>
      <c r="F6" s="313"/>
      <c r="G6" s="314"/>
      <c r="P6" s="308" t="s">
        <v>51</v>
      </c>
      <c r="Q6" s="308" t="s">
        <v>51</v>
      </c>
      <c r="R6" s="308" t="s">
        <v>52</v>
      </c>
    </row>
    <row r="7" spans="1:18" ht="31.2">
      <c r="A7" s="316" t="s">
        <v>104</v>
      </c>
      <c r="B7" s="317" t="s">
        <v>74</v>
      </c>
      <c r="C7" s="318" t="s">
        <v>105</v>
      </c>
      <c r="D7" s="319" t="s">
        <v>106</v>
      </c>
      <c r="E7" s="320"/>
      <c r="F7" s="321" t="s">
        <v>107</v>
      </c>
      <c r="G7" s="322" t="s">
        <v>108</v>
      </c>
      <c r="Q7" s="329"/>
    </row>
    <row r="8" spans="1:18">
      <c r="A8" s="438" t="s">
        <v>109</v>
      </c>
      <c r="B8" s="337" t="s">
        <v>376</v>
      </c>
      <c r="C8" s="338">
        <v>180</v>
      </c>
      <c r="D8" s="339" t="s">
        <v>215</v>
      </c>
      <c r="F8" s="323"/>
      <c r="G8" s="324" t="str">
        <f t="shared" ref="G8:G24" si="0">IF(ISERROR(C8/F8),"",C8/F8)</f>
        <v/>
      </c>
      <c r="H8" s="323"/>
      <c r="R8" s="326">
        <v>43358</v>
      </c>
    </row>
    <row r="9" spans="1:18">
      <c r="A9" s="438" t="s">
        <v>61</v>
      </c>
      <c r="B9" s="337" t="s">
        <v>377</v>
      </c>
      <c r="C9" s="338">
        <v>230</v>
      </c>
      <c r="D9" s="339" t="s">
        <v>110</v>
      </c>
      <c r="F9" s="323"/>
      <c r="G9" s="324" t="str">
        <f t="shared" si="0"/>
        <v/>
      </c>
      <c r="H9" s="323"/>
      <c r="R9" s="326">
        <v>43358</v>
      </c>
    </row>
    <row r="10" spans="1:18">
      <c r="A10" s="438" t="s">
        <v>111</v>
      </c>
      <c r="B10" s="337" t="s">
        <v>378</v>
      </c>
      <c r="C10" s="338">
        <v>280</v>
      </c>
      <c r="D10" s="339" t="s">
        <v>357</v>
      </c>
      <c r="F10" s="323"/>
      <c r="G10" s="324" t="str">
        <f t="shared" si="0"/>
        <v/>
      </c>
      <c r="H10" s="323"/>
      <c r="R10" s="308" t="s">
        <v>59</v>
      </c>
    </row>
    <row r="11" spans="1:18">
      <c r="A11" s="439" t="s">
        <v>112</v>
      </c>
      <c r="B11" s="342" t="s">
        <v>209</v>
      </c>
      <c r="C11" s="343">
        <v>95</v>
      </c>
      <c r="D11" s="344" t="s">
        <v>210</v>
      </c>
      <c r="F11" s="323"/>
      <c r="G11" s="324" t="str">
        <f t="shared" si="0"/>
        <v/>
      </c>
      <c r="H11" s="323"/>
      <c r="P11" s="330">
        <v>0</v>
      </c>
      <c r="Q11" s="330">
        <v>0.25</v>
      </c>
    </row>
    <row r="12" spans="1:18">
      <c r="A12" s="439" t="s">
        <v>114</v>
      </c>
      <c r="B12" s="342" t="s">
        <v>211</v>
      </c>
      <c r="C12" s="343">
        <v>120</v>
      </c>
      <c r="D12" s="344" t="s">
        <v>212</v>
      </c>
      <c r="F12" s="323"/>
      <c r="G12" s="324" t="str">
        <f t="shared" si="0"/>
        <v/>
      </c>
      <c r="H12" s="323"/>
      <c r="P12" s="308" t="e">
        <f>VLOOKUP(#REF!,'[2]BASE PRODUITS'!A6:E691,3,0)</f>
        <v>#REF!</v>
      </c>
      <c r="Q12" s="308" t="e">
        <f>VLOOKUP(#REF!,'[2]BASE PRODUITS'!A6:E691,3,0)</f>
        <v>#REF!</v>
      </c>
    </row>
    <row r="13" spans="1:18">
      <c r="A13" s="439" t="s">
        <v>116</v>
      </c>
      <c r="B13" s="342" t="s">
        <v>379</v>
      </c>
      <c r="C13" s="343">
        <v>210</v>
      </c>
      <c r="D13" s="344" t="s">
        <v>213</v>
      </c>
      <c r="F13" s="323"/>
      <c r="G13" s="324" t="str">
        <f t="shared" si="0"/>
        <v/>
      </c>
      <c r="H13" s="323"/>
      <c r="P13" s="327" t="s">
        <v>16</v>
      </c>
      <c r="Q13" s="308" t="s">
        <v>70</v>
      </c>
    </row>
    <row r="14" spans="1:18">
      <c r="A14" s="439" t="s">
        <v>118</v>
      </c>
      <c r="B14" s="470" t="s">
        <v>380</v>
      </c>
      <c r="C14" s="343">
        <v>260</v>
      </c>
      <c r="D14" s="344" t="s">
        <v>214</v>
      </c>
      <c r="F14" s="323"/>
      <c r="G14" s="324" t="str">
        <f t="shared" si="0"/>
        <v/>
      </c>
      <c r="H14" s="323"/>
    </row>
    <row r="15" spans="1:18">
      <c r="A15" s="440" t="s">
        <v>120</v>
      </c>
      <c r="B15" s="345" t="s">
        <v>381</v>
      </c>
      <c r="C15" s="346">
        <v>230</v>
      </c>
      <c r="D15" s="347" t="s">
        <v>122</v>
      </c>
      <c r="F15" s="323"/>
      <c r="G15" s="324" t="str">
        <f t="shared" si="0"/>
        <v/>
      </c>
      <c r="H15" s="323"/>
      <c r="P15" s="326">
        <v>43386</v>
      </c>
    </row>
    <row r="16" spans="1:18">
      <c r="A16" s="440" t="s">
        <v>121</v>
      </c>
      <c r="B16" s="345" t="s">
        <v>382</v>
      </c>
      <c r="C16" s="346">
        <v>280</v>
      </c>
      <c r="D16" s="347" t="s">
        <v>123</v>
      </c>
      <c r="F16" s="323"/>
      <c r="G16" s="324" t="str">
        <f t="shared" si="0"/>
        <v/>
      </c>
      <c r="H16" s="323"/>
    </row>
    <row r="17" spans="1:8">
      <c r="A17" s="440" t="s">
        <v>62</v>
      </c>
      <c r="B17" s="345" t="s">
        <v>383</v>
      </c>
      <c r="C17" s="346">
        <v>330</v>
      </c>
      <c r="D17" s="347" t="s">
        <v>125</v>
      </c>
      <c r="F17" s="323"/>
      <c r="G17" s="324" t="str">
        <f t="shared" si="0"/>
        <v/>
      </c>
      <c r="H17" s="323"/>
    </row>
    <row r="18" spans="1:8">
      <c r="A18" s="441" t="s">
        <v>124</v>
      </c>
      <c r="B18" s="349" t="s">
        <v>384</v>
      </c>
      <c r="C18" s="350">
        <v>180</v>
      </c>
      <c r="D18" s="351" t="s">
        <v>129</v>
      </c>
      <c r="F18" s="323"/>
      <c r="G18" s="324" t="str">
        <f t="shared" si="0"/>
        <v/>
      </c>
      <c r="H18" s="323"/>
    </row>
    <row r="19" spans="1:8">
      <c r="A19" s="441" t="s">
        <v>126</v>
      </c>
      <c r="B19" s="349" t="s">
        <v>385</v>
      </c>
      <c r="C19" s="350">
        <v>230</v>
      </c>
      <c r="D19" s="351" t="s">
        <v>131</v>
      </c>
      <c r="F19" s="323"/>
      <c r="G19" s="324" t="str">
        <f t="shared" si="0"/>
        <v/>
      </c>
      <c r="H19" s="323"/>
    </row>
    <row r="20" spans="1:8">
      <c r="A20" s="441" t="s">
        <v>127</v>
      </c>
      <c r="B20" s="349" t="s">
        <v>386</v>
      </c>
      <c r="C20" s="350">
        <v>280</v>
      </c>
      <c r="D20" s="351" t="s">
        <v>133</v>
      </c>
      <c r="F20" s="323"/>
      <c r="G20" s="324" t="str">
        <f t="shared" si="0"/>
        <v/>
      </c>
      <c r="H20" s="323"/>
    </row>
    <row r="21" spans="1:8">
      <c r="A21" s="442" t="s">
        <v>128</v>
      </c>
      <c r="B21" s="352" t="s">
        <v>387</v>
      </c>
      <c r="C21" s="353">
        <v>180</v>
      </c>
      <c r="D21" s="354" t="s">
        <v>115</v>
      </c>
      <c r="F21" s="323"/>
      <c r="G21" s="324" t="str">
        <f t="shared" si="0"/>
        <v/>
      </c>
      <c r="H21" s="323"/>
    </row>
    <row r="22" spans="1:8">
      <c r="A22" s="442" t="s">
        <v>130</v>
      </c>
      <c r="B22" s="352" t="s">
        <v>388</v>
      </c>
      <c r="C22" s="353">
        <v>230</v>
      </c>
      <c r="D22" s="354" t="s">
        <v>117</v>
      </c>
      <c r="F22" s="323"/>
      <c r="G22" s="324" t="str">
        <f t="shared" si="0"/>
        <v/>
      </c>
      <c r="H22" s="323"/>
    </row>
    <row r="23" spans="1:8">
      <c r="A23" s="442" t="s">
        <v>132</v>
      </c>
      <c r="B23" s="352" t="s">
        <v>389</v>
      </c>
      <c r="C23" s="353">
        <v>280</v>
      </c>
      <c r="D23" s="354" t="s">
        <v>119</v>
      </c>
      <c r="F23" s="323"/>
      <c r="G23" s="324" t="str">
        <f t="shared" si="0"/>
        <v/>
      </c>
      <c r="H23" s="323"/>
    </row>
    <row r="24" spans="1:8">
      <c r="A24" s="439" t="s">
        <v>134</v>
      </c>
      <c r="B24" s="342" t="s">
        <v>390</v>
      </c>
      <c r="C24" s="355">
        <v>210</v>
      </c>
      <c r="D24" s="344" t="s">
        <v>215</v>
      </c>
      <c r="F24" s="323"/>
      <c r="G24" s="324" t="str">
        <f t="shared" si="0"/>
        <v/>
      </c>
    </row>
    <row r="25" spans="1:8">
      <c r="A25" s="439" t="s">
        <v>135</v>
      </c>
      <c r="B25" s="356" t="s">
        <v>391</v>
      </c>
      <c r="C25" s="357">
        <v>260</v>
      </c>
      <c r="D25" s="358" t="s">
        <v>217</v>
      </c>
      <c r="E25" s="328"/>
      <c r="F25" s="331"/>
    </row>
    <row r="26" spans="1:8">
      <c r="A26" s="439" t="s">
        <v>138</v>
      </c>
      <c r="B26" s="356" t="s">
        <v>392</v>
      </c>
      <c r="C26" s="357">
        <v>310</v>
      </c>
      <c r="D26" s="358" t="s">
        <v>219</v>
      </c>
    </row>
    <row r="27" spans="1:8">
      <c r="A27" s="443" t="s">
        <v>223</v>
      </c>
      <c r="B27" s="444" t="s">
        <v>277</v>
      </c>
      <c r="C27" s="445">
        <v>250</v>
      </c>
      <c r="D27" s="446" t="s">
        <v>278</v>
      </c>
    </row>
    <row r="28" spans="1:8">
      <c r="A28" s="447" t="s">
        <v>140</v>
      </c>
      <c r="B28" s="391" t="s">
        <v>393</v>
      </c>
      <c r="C28" s="392">
        <v>210</v>
      </c>
      <c r="D28" s="393" t="s">
        <v>261</v>
      </c>
    </row>
    <row r="29" spans="1:8">
      <c r="A29" s="447" t="s">
        <v>141</v>
      </c>
      <c r="B29" s="391" t="s">
        <v>394</v>
      </c>
      <c r="C29" s="392">
        <v>260</v>
      </c>
      <c r="D29" s="393" t="s">
        <v>263</v>
      </c>
    </row>
    <row r="30" spans="1:8">
      <c r="A30" s="440" t="s">
        <v>142</v>
      </c>
      <c r="B30" s="345" t="s">
        <v>265</v>
      </c>
      <c r="C30" s="346">
        <v>100</v>
      </c>
      <c r="D30" s="347" t="s">
        <v>266</v>
      </c>
    </row>
    <row r="31" spans="1:8">
      <c r="A31" s="448" t="s">
        <v>143</v>
      </c>
      <c r="B31" s="388" t="s">
        <v>268</v>
      </c>
      <c r="C31" s="389">
        <v>150</v>
      </c>
      <c r="D31" s="390" t="s">
        <v>269</v>
      </c>
    </row>
    <row r="32" spans="1:8">
      <c r="A32" s="449" t="s">
        <v>144</v>
      </c>
      <c r="B32" s="450" t="s">
        <v>395</v>
      </c>
      <c r="C32" s="451">
        <v>180</v>
      </c>
      <c r="D32" s="452" t="s">
        <v>274</v>
      </c>
    </row>
    <row r="33" spans="1:8">
      <c r="A33" s="449" t="s">
        <v>145</v>
      </c>
      <c r="B33" s="450" t="s">
        <v>396</v>
      </c>
      <c r="C33" s="451">
        <v>230</v>
      </c>
      <c r="D33" s="452" t="s">
        <v>275</v>
      </c>
    </row>
    <row r="34" spans="1:8">
      <c r="A34" s="449" t="s">
        <v>146</v>
      </c>
      <c r="B34" s="450" t="s">
        <v>397</v>
      </c>
      <c r="C34" s="451">
        <v>280</v>
      </c>
      <c r="D34" s="452" t="s">
        <v>276</v>
      </c>
    </row>
    <row r="35" spans="1:8">
      <c r="A35" s="471" t="s">
        <v>147</v>
      </c>
      <c r="B35" s="472" t="s">
        <v>136</v>
      </c>
      <c r="C35" s="473">
        <v>150</v>
      </c>
      <c r="D35" s="474" t="s">
        <v>137</v>
      </c>
    </row>
    <row r="36" spans="1:8">
      <c r="A36" s="471" t="s">
        <v>148</v>
      </c>
      <c r="B36" s="472" t="s">
        <v>136</v>
      </c>
      <c r="C36" s="473">
        <v>100</v>
      </c>
      <c r="D36" s="474" t="s">
        <v>139</v>
      </c>
    </row>
    <row r="37" spans="1:8">
      <c r="A37" s="471" t="s">
        <v>149</v>
      </c>
      <c r="B37" s="472" t="s">
        <v>150</v>
      </c>
      <c r="C37" s="473">
        <v>10</v>
      </c>
      <c r="D37" s="474" t="s">
        <v>151</v>
      </c>
    </row>
    <row r="38" spans="1:8">
      <c r="A38" s="471" t="s">
        <v>152</v>
      </c>
      <c r="B38" s="472" t="s">
        <v>153</v>
      </c>
      <c r="C38" s="473">
        <v>40</v>
      </c>
      <c r="D38" s="474" t="s">
        <v>154</v>
      </c>
    </row>
    <row r="39" spans="1:8">
      <c r="A39" s="471" t="s">
        <v>155</v>
      </c>
      <c r="B39" s="472" t="s">
        <v>156</v>
      </c>
      <c r="C39" s="473">
        <v>80</v>
      </c>
      <c r="D39" s="474" t="s">
        <v>157</v>
      </c>
    </row>
    <row r="40" spans="1:8">
      <c r="A40" s="441" t="s">
        <v>158</v>
      </c>
      <c r="B40" s="359" t="s">
        <v>254</v>
      </c>
      <c r="C40" s="360"/>
      <c r="D40" s="361"/>
    </row>
    <row r="41" spans="1:8">
      <c r="A41" s="454" t="s">
        <v>159</v>
      </c>
      <c r="B41" s="348" t="s">
        <v>358</v>
      </c>
      <c r="C41" s="340">
        <v>0</v>
      </c>
      <c r="D41" s="341" t="s">
        <v>113</v>
      </c>
      <c r="F41" s="323"/>
      <c r="G41" s="324" t="str">
        <f>IF(ISERROR(C41/F41),"",C41/F41)</f>
        <v/>
      </c>
      <c r="H41" s="323"/>
    </row>
    <row r="42" spans="1:8">
      <c r="A42" s="475" t="s">
        <v>96</v>
      </c>
      <c r="B42" s="476" t="s">
        <v>398</v>
      </c>
      <c r="C42" s="477">
        <v>30</v>
      </c>
      <c r="D42" s="478"/>
    </row>
    <row r="43" spans="1:8">
      <c r="A43" s="475" t="s">
        <v>161</v>
      </c>
      <c r="B43" s="476" t="s">
        <v>399</v>
      </c>
      <c r="C43" s="477">
        <v>20</v>
      </c>
      <c r="D43" s="478"/>
    </row>
    <row r="44" spans="1:8">
      <c r="A44" s="458" t="s">
        <v>162</v>
      </c>
      <c r="B44" s="459" t="s">
        <v>359</v>
      </c>
      <c r="C44" s="460"/>
      <c r="D44" s="461"/>
    </row>
    <row r="45" spans="1:8">
      <c r="A45" s="453" t="s">
        <v>163</v>
      </c>
      <c r="B45" s="329" t="s">
        <v>360</v>
      </c>
      <c r="C45" s="436">
        <v>0</v>
      </c>
      <c r="D45" s="437" t="s">
        <v>160</v>
      </c>
    </row>
    <row r="46" spans="1:8">
      <c r="A46" s="448" t="s">
        <v>81</v>
      </c>
      <c r="B46" s="388" t="s">
        <v>400</v>
      </c>
      <c r="C46" s="389">
        <v>180</v>
      </c>
      <c r="D46" s="390" t="s">
        <v>274</v>
      </c>
    </row>
    <row r="47" spans="1:8">
      <c r="A47" s="448" t="s">
        <v>164</v>
      </c>
      <c r="B47" s="388" t="s">
        <v>401</v>
      </c>
      <c r="C47" s="389">
        <v>230</v>
      </c>
      <c r="D47" s="390" t="s">
        <v>275</v>
      </c>
    </row>
    <row r="48" spans="1:8">
      <c r="A48" s="448" t="s">
        <v>216</v>
      </c>
      <c r="B48" s="388" t="s">
        <v>402</v>
      </c>
      <c r="C48" s="389">
        <v>280</v>
      </c>
      <c r="D48" s="390" t="s">
        <v>276</v>
      </c>
    </row>
    <row r="49" spans="1:4">
      <c r="A49" s="462" t="s">
        <v>218</v>
      </c>
      <c r="B49" s="463" t="s">
        <v>361</v>
      </c>
      <c r="C49" s="445">
        <v>75</v>
      </c>
      <c r="D49" s="446" t="s">
        <v>362</v>
      </c>
    </row>
    <row r="50" spans="1:4">
      <c r="A50" s="462" t="s">
        <v>224</v>
      </c>
      <c r="B50" s="463" t="s">
        <v>403</v>
      </c>
      <c r="C50" s="445">
        <v>75</v>
      </c>
      <c r="D50" s="446" t="s">
        <v>229</v>
      </c>
    </row>
    <row r="51" spans="1:4">
      <c r="A51" s="462" t="s">
        <v>225</v>
      </c>
      <c r="B51" s="463" t="s">
        <v>404</v>
      </c>
      <c r="C51" s="445">
        <v>100</v>
      </c>
      <c r="D51" s="446" t="s">
        <v>363</v>
      </c>
    </row>
    <row r="52" spans="1:4">
      <c r="A52" s="462" t="s">
        <v>226</v>
      </c>
      <c r="B52" s="463" t="s">
        <v>405</v>
      </c>
      <c r="C52" s="445">
        <v>125</v>
      </c>
      <c r="D52" s="446" t="s">
        <v>364</v>
      </c>
    </row>
    <row r="53" spans="1:4">
      <c r="A53" s="462" t="s">
        <v>227</v>
      </c>
      <c r="B53" s="463" t="s">
        <v>406</v>
      </c>
      <c r="C53" s="445">
        <v>75</v>
      </c>
      <c r="D53" s="446" t="s">
        <v>229</v>
      </c>
    </row>
    <row r="54" spans="1:4">
      <c r="A54" s="462" t="s">
        <v>228</v>
      </c>
      <c r="B54" s="463" t="s">
        <v>407</v>
      </c>
      <c r="C54" s="445">
        <v>100</v>
      </c>
      <c r="D54" s="446" t="s">
        <v>363</v>
      </c>
    </row>
    <row r="55" spans="1:4">
      <c r="A55" s="462" t="s">
        <v>230</v>
      </c>
      <c r="B55" s="463" t="s">
        <v>408</v>
      </c>
      <c r="C55" s="445">
        <v>125</v>
      </c>
      <c r="D55" s="446" t="s">
        <v>364</v>
      </c>
    </row>
    <row r="56" spans="1:4">
      <c r="A56" s="462" t="s">
        <v>231</v>
      </c>
      <c r="B56" s="463" t="s">
        <v>409</v>
      </c>
      <c r="C56" s="445">
        <v>75</v>
      </c>
      <c r="D56" s="446" t="s">
        <v>229</v>
      </c>
    </row>
    <row r="57" spans="1:4">
      <c r="A57" s="462" t="s">
        <v>232</v>
      </c>
      <c r="B57" s="463" t="s">
        <v>410</v>
      </c>
      <c r="C57" s="445">
        <v>100</v>
      </c>
      <c r="D57" s="446" t="s">
        <v>363</v>
      </c>
    </row>
    <row r="58" spans="1:4">
      <c r="A58" s="462" t="s">
        <v>253</v>
      </c>
      <c r="B58" s="463" t="s">
        <v>411</v>
      </c>
      <c r="C58" s="445">
        <v>125</v>
      </c>
      <c r="D58" s="446" t="s">
        <v>364</v>
      </c>
    </row>
    <row r="59" spans="1:4">
      <c r="A59" s="462" t="s">
        <v>255</v>
      </c>
      <c r="B59" s="463" t="s">
        <v>365</v>
      </c>
      <c r="C59" s="445">
        <v>75</v>
      </c>
      <c r="D59" s="446" t="s">
        <v>366</v>
      </c>
    </row>
    <row r="60" spans="1:4">
      <c r="A60" s="462" t="s">
        <v>256</v>
      </c>
      <c r="B60" s="463" t="s">
        <v>365</v>
      </c>
      <c r="C60" s="445">
        <v>150</v>
      </c>
      <c r="D60" s="446" t="s">
        <v>367</v>
      </c>
    </row>
    <row r="61" spans="1:4">
      <c r="A61" s="462" t="s">
        <v>257</v>
      </c>
      <c r="B61" s="463" t="s">
        <v>347</v>
      </c>
      <c r="C61" s="445">
        <v>150</v>
      </c>
      <c r="D61" s="446" t="s">
        <v>348</v>
      </c>
    </row>
    <row r="62" spans="1:4">
      <c r="A62" s="443" t="s">
        <v>258</v>
      </c>
      <c r="B62" s="444" t="s">
        <v>349</v>
      </c>
      <c r="C62" s="445">
        <v>90</v>
      </c>
      <c r="D62" s="446" t="s">
        <v>348</v>
      </c>
    </row>
    <row r="63" spans="1:4">
      <c r="A63" s="443" t="s">
        <v>259</v>
      </c>
      <c r="B63" s="444" t="s">
        <v>350</v>
      </c>
      <c r="C63" s="445">
        <v>10</v>
      </c>
      <c r="D63" s="446"/>
    </row>
    <row r="64" spans="1:4">
      <c r="A64" s="443" t="s">
        <v>260</v>
      </c>
      <c r="B64" s="444" t="s">
        <v>351</v>
      </c>
      <c r="C64" s="445">
        <v>75</v>
      </c>
      <c r="D64" s="446" t="s">
        <v>352</v>
      </c>
    </row>
    <row r="65" spans="1:4">
      <c r="A65" s="443" t="s">
        <v>262</v>
      </c>
      <c r="B65" s="444" t="s">
        <v>412</v>
      </c>
      <c r="C65" s="445">
        <v>100</v>
      </c>
      <c r="D65" s="446" t="s">
        <v>353</v>
      </c>
    </row>
    <row r="66" spans="1:4">
      <c r="A66" s="443" t="s">
        <v>264</v>
      </c>
      <c r="B66" s="444" t="s">
        <v>354</v>
      </c>
      <c r="C66" s="445">
        <v>75</v>
      </c>
      <c r="D66" s="446" t="s">
        <v>352</v>
      </c>
    </row>
    <row r="67" spans="1:4">
      <c r="A67" s="443" t="s">
        <v>267</v>
      </c>
      <c r="B67" s="444" t="s">
        <v>355</v>
      </c>
      <c r="C67" s="445">
        <v>100</v>
      </c>
      <c r="D67" s="446" t="s">
        <v>353</v>
      </c>
    </row>
    <row r="68" spans="1:4">
      <c r="A68" s="443" t="s">
        <v>270</v>
      </c>
      <c r="B68" s="444" t="s">
        <v>413</v>
      </c>
      <c r="C68" s="445">
        <v>75</v>
      </c>
      <c r="D68" s="446" t="s">
        <v>352</v>
      </c>
    </row>
    <row r="69" spans="1:4">
      <c r="A69" s="443" t="s">
        <v>271</v>
      </c>
      <c r="B69" s="444" t="s">
        <v>414</v>
      </c>
      <c r="C69" s="445">
        <v>100</v>
      </c>
      <c r="D69" s="446" t="s">
        <v>353</v>
      </c>
    </row>
    <row r="70" spans="1:4">
      <c r="A70" s="443" t="s">
        <v>272</v>
      </c>
      <c r="B70" s="444" t="s">
        <v>415</v>
      </c>
      <c r="C70" s="445">
        <v>75</v>
      </c>
      <c r="D70" s="446" t="s">
        <v>416</v>
      </c>
    </row>
    <row r="71" spans="1:4">
      <c r="A71" s="443" t="s">
        <v>273</v>
      </c>
      <c r="B71" s="444" t="s">
        <v>417</v>
      </c>
      <c r="C71" s="445">
        <v>75</v>
      </c>
      <c r="D71" s="446" t="s">
        <v>416</v>
      </c>
    </row>
    <row r="72" spans="1:4">
      <c r="A72" s="443" t="s">
        <v>368</v>
      </c>
      <c r="B72" s="444" t="s">
        <v>418</v>
      </c>
      <c r="C72" s="445">
        <v>75</v>
      </c>
      <c r="D72" s="446" t="s">
        <v>352</v>
      </c>
    </row>
    <row r="73" spans="1:4">
      <c r="A73" s="443" t="s">
        <v>419</v>
      </c>
      <c r="B73" s="444" t="s">
        <v>420</v>
      </c>
      <c r="C73" s="445">
        <v>100</v>
      </c>
      <c r="D73" s="446" t="s">
        <v>353</v>
      </c>
    </row>
    <row r="74" spans="1:4">
      <c r="A74" s="443" t="s">
        <v>421</v>
      </c>
      <c r="B74" s="444" t="s">
        <v>422</v>
      </c>
      <c r="C74" s="445">
        <v>75</v>
      </c>
      <c r="D74" s="446" t="s">
        <v>352</v>
      </c>
    </row>
    <row r="75" spans="1:4">
      <c r="A75" s="443" t="s">
        <v>423</v>
      </c>
      <c r="B75" s="444" t="s">
        <v>424</v>
      </c>
      <c r="C75" s="445">
        <v>100</v>
      </c>
      <c r="D75" s="446" t="s">
        <v>353</v>
      </c>
    </row>
    <row r="76" spans="1:4">
      <c r="A76" s="479" t="s">
        <v>425</v>
      </c>
      <c r="B76" s="480" t="s">
        <v>426</v>
      </c>
      <c r="C76" s="481"/>
      <c r="D76" s="482"/>
    </row>
    <row r="77" spans="1:4">
      <c r="A77" s="483" t="s">
        <v>427</v>
      </c>
      <c r="B77" s="484" t="s">
        <v>428</v>
      </c>
      <c r="C77" s="392">
        <v>100</v>
      </c>
      <c r="D77" s="393" t="s">
        <v>429</v>
      </c>
    </row>
    <row r="78" spans="1:4">
      <c r="A78" s="483" t="s">
        <v>430</v>
      </c>
      <c r="B78" s="484" t="s">
        <v>431</v>
      </c>
      <c r="C78" s="392">
        <v>180</v>
      </c>
      <c r="D78" s="393" t="s">
        <v>274</v>
      </c>
    </row>
    <row r="79" spans="1:4">
      <c r="A79" s="483" t="s">
        <v>432</v>
      </c>
      <c r="B79" s="484" t="s">
        <v>433</v>
      </c>
      <c r="C79" s="392">
        <v>250</v>
      </c>
      <c r="D79" s="393" t="s">
        <v>434</v>
      </c>
    </row>
    <row r="80" spans="1:4">
      <c r="A80" s="455" t="s">
        <v>435</v>
      </c>
      <c r="B80" s="485" t="s">
        <v>436</v>
      </c>
      <c r="C80" s="456">
        <v>75</v>
      </c>
      <c r="D80" s="457" t="s">
        <v>352</v>
      </c>
    </row>
    <row r="81" spans="1:4">
      <c r="A81" s="455" t="s">
        <v>437</v>
      </c>
      <c r="B81" s="485" t="s">
        <v>438</v>
      </c>
      <c r="C81" s="456">
        <v>100</v>
      </c>
      <c r="D81" s="457" t="s">
        <v>353</v>
      </c>
    </row>
    <row r="82" spans="1:4">
      <c r="A82" s="486" t="s">
        <v>439</v>
      </c>
      <c r="B82" s="487" t="s">
        <v>440</v>
      </c>
      <c r="C82" s="488">
        <v>110</v>
      </c>
      <c r="D82" s="489" t="s">
        <v>352</v>
      </c>
    </row>
    <row r="83" spans="1:4">
      <c r="A83" s="486" t="s">
        <v>441</v>
      </c>
      <c r="B83" s="487" t="s">
        <v>442</v>
      </c>
      <c r="C83" s="488">
        <v>170</v>
      </c>
      <c r="D83" s="489" t="s">
        <v>353</v>
      </c>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MINI NOEL</vt:lpstr>
      <vt:lpstr>DOSSIER</vt:lpstr>
      <vt:lpstr>CONTRAT</vt:lpstr>
      <vt:lpstr>CGV</vt:lpstr>
      <vt:lpstr>ACCOMPTE</vt:lpstr>
      <vt:lpstr>AUTORISATION DE PUBLICATION</vt:lpstr>
      <vt:lpstr>FACTURE</vt:lpstr>
      <vt:lpstr>RAPPEL</vt:lpstr>
      <vt:lpstr>BASE PRODUITS</vt:lpstr>
      <vt:lpstr>DOSSIER!PA</vt:lpstr>
      <vt:lpstr>PA</vt:lpstr>
      <vt:lpstr>ACCOMPTE!Zone_d_impression</vt:lpstr>
      <vt:lpstr>'AUTORISATION DE PUBLICATION'!Zone_d_impression</vt:lpstr>
      <vt:lpstr>CGV!Zone_d_impression</vt:lpstr>
      <vt:lpstr>CONTRAT!Zone_d_impression</vt:lpstr>
      <vt:lpstr>DOSSIER!Zone_d_impression</vt:lpstr>
      <vt:lpstr>FACTURE!Zone_d_impression</vt:lpstr>
      <vt:lpstr>'MINI NOEL'!Zone_d_impression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2023-07-30T14:53:21Z</cp:lastPrinted>
  <dcterms:created xsi:type="dcterms:W3CDTF">2020-04-16T07:45:16Z</dcterms:created>
  <dcterms:modified xsi:type="dcterms:W3CDTF">2025-10-11T09:55:42Z</dcterms:modified>
</cp:coreProperties>
</file>