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12" windowWidth="13308" windowHeight="10080" tabRatio="421"/>
  </bookViews>
  <sheets>
    <sheet name="AMOUR" sheetId="1" r:id="rId1"/>
    <sheet name="CGV" sheetId="15" state="hidden" r:id="rId2"/>
    <sheet name="DOSSIER" sheetId="9" state="hidden" r:id="rId3"/>
    <sheet name="CONTRAT" sheetId="3" state="hidden" r:id="rId4"/>
    <sheet name="ACCOMPTE" sheetId="4" state="hidden" r:id="rId5"/>
    <sheet name="AUTORISATION DE PUBLICATION" sheetId="13" state="hidden" r:id="rId6"/>
    <sheet name="CGV " sheetId="16" state="hidden" r:id="rId7"/>
    <sheet name="FACTURE" sheetId="5" state="hidden" r:id="rId8"/>
    <sheet name="RAPPEL" sheetId="10" state="hidden" r:id="rId9"/>
    <sheet name="BASE PRODUITS" sheetId="6" state="hidden" r:id="rId10"/>
  </sheets>
  <externalReferences>
    <externalReference r:id="rId11"/>
    <externalReference r:id="rId12"/>
    <externalReference r:id="rId13"/>
  </externalReferences>
  <definedNames>
    <definedName name="PA" localSheetId="2">DOSSIER!$A$2:$I$54</definedName>
    <definedName name="PA" localSheetId="8">#REF!</definedName>
    <definedName name="PA">AMOUR!$A$2:$I$60</definedName>
    <definedName name="TotalDépensesMensuelles" localSheetId="4">SUM(#REF!)</definedName>
    <definedName name="TotalDépensesMensuelles" localSheetId="5">SUM(#REF!)</definedName>
    <definedName name="TotalDépensesMensuelles" localSheetId="9">SUM(#REF!)</definedName>
    <definedName name="TotalDépensesMensuelles" localSheetId="6">SUM(#REF!)</definedName>
    <definedName name="TotalDépensesMensuelles" localSheetId="3">SUM(#REF!)</definedName>
    <definedName name="TotalDépensesMensuelles" localSheetId="2">SUM(#REF!)</definedName>
    <definedName name="TotalDépensesMensuelles" localSheetId="7">SUM(#REF!)</definedName>
    <definedName name="TotalDépensesMensuelles">SUM(#REF!)</definedName>
    <definedName name="TotalRevenusMensuels" localSheetId="4">SUM(#REF!)</definedName>
    <definedName name="TotalRevenusMensuels" localSheetId="5">SUM(#REF!)</definedName>
    <definedName name="TotalRevenusMensuels" localSheetId="9">SUM(#REF!)</definedName>
    <definedName name="TotalRevenusMensuels" localSheetId="6">SUM(#REF!)</definedName>
    <definedName name="TotalRevenusMensuels" localSheetId="3">SUM(#REF!)</definedName>
    <definedName name="TotalRevenusMensuels" localSheetId="2">SUM(#REF!)</definedName>
    <definedName name="TotalRevenusMensuels" localSheetId="7">SUM(#REF!)</definedName>
    <definedName name="TotalRevenusMensuels">SUM(#REF!)</definedName>
    <definedName name="Z_7CC668C6_3844_4CC0_92CD_1DDF109DC849_.wvu.PrintArea" localSheetId="0" hidden="1">AMOUR!$A$1:$I$58</definedName>
    <definedName name="Z_7CC668C6_3844_4CC0_92CD_1DDF109DC849_.wvu.PrintArea" localSheetId="2" hidden="1">DOSSIER!$A$1:$I$52</definedName>
    <definedName name="_xlnm.Print_Area" localSheetId="4">ACCOMPTE!$A$1:$I$65</definedName>
    <definedName name="_xlnm.Print_Area" localSheetId="0">AMOUR!$A$1:$I$60</definedName>
    <definedName name="_xlnm.Print_Area" localSheetId="5">'AUTORISATION DE PUBLICATION'!$A$1:$I$58</definedName>
    <definedName name="_xlnm.Print_Area" localSheetId="1">CGV!$A$1:$C$114</definedName>
    <definedName name="_xlnm.Print_Area" localSheetId="6">'CGV '!$A$1:$C$113</definedName>
    <definedName name="_xlnm.Print_Area" localSheetId="3">CONTRAT!$A$2:$I$49</definedName>
    <definedName name="_xlnm.Print_Area" localSheetId="2">DOSSIER!$A$1:$K$61</definedName>
    <definedName name="_xlnm.Print_Area" localSheetId="7">FACTURE!$A$1:$I$66</definedName>
  </definedNames>
  <calcPr calcId="125725" iterateDelta="1E-4"/>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D11" i="9"/>
  <c r="G14" i="5"/>
  <c r="G13"/>
  <c r="F9"/>
  <c r="B45" i="3"/>
  <c r="E45"/>
  <c r="E9"/>
  <c r="H20"/>
  <c r="G20"/>
  <c r="E27" i="9"/>
  <c r="E24"/>
  <c r="E22"/>
  <c r="D22" i="4"/>
  <c r="D23"/>
  <c r="D24" i="5"/>
  <c r="D23"/>
  <c r="B34" i="3"/>
  <c r="I31" i="9"/>
  <c r="I29"/>
  <c r="I27"/>
  <c r="E31"/>
  <c r="E29"/>
  <c r="G48" i="6"/>
  <c r="G46"/>
  <c r="G45"/>
  <c r="G44"/>
  <c r="G43"/>
  <c r="G42"/>
  <c r="G41"/>
  <c r="G40"/>
  <c r="G39"/>
  <c r="G38"/>
  <c r="G37"/>
  <c r="G36"/>
  <c r="G35"/>
  <c r="G34"/>
  <c r="G33"/>
  <c r="G32"/>
  <c r="G31"/>
  <c r="G30"/>
  <c r="G29"/>
  <c r="G28"/>
  <c r="G27"/>
  <c r="G26"/>
  <c r="G25"/>
  <c r="G24"/>
  <c r="G23"/>
  <c r="G22"/>
  <c r="G21"/>
  <c r="G20"/>
  <c r="G19"/>
  <c r="G18"/>
  <c r="G17"/>
  <c r="G16"/>
  <c r="G15"/>
  <c r="G14"/>
  <c r="G13"/>
  <c r="G12"/>
  <c r="G11"/>
  <c r="G10"/>
  <c r="G9"/>
  <c r="G8"/>
  <c r="Q13"/>
  <c r="P13"/>
  <c r="D29" i="4" l="1"/>
  <c r="D28"/>
  <c r="F33" i="9"/>
  <c r="D15"/>
  <c r="C22" i="3"/>
  <c r="G15" i="9"/>
  <c r="F15"/>
  <c r="D24" i="4"/>
  <c r="H16" i="5"/>
  <c r="D6"/>
  <c r="G6"/>
  <c r="D40" s="1"/>
  <c r="D5" i="4"/>
  <c r="H15"/>
  <c r="H36" i="9"/>
  <c r="E36"/>
  <c r="G18"/>
  <c r="D18"/>
  <c r="I15"/>
  <c r="H13"/>
  <c r="F13"/>
  <c r="D13"/>
  <c r="D27" i="4"/>
  <c r="D26"/>
  <c r="G14"/>
  <c r="G13"/>
  <c r="G12"/>
  <c r="G11"/>
  <c r="F10"/>
  <c r="D41"/>
  <c r="F8"/>
  <c r="D42" i="5"/>
  <c r="G15"/>
  <c r="G12"/>
  <c r="F11"/>
  <c r="K52"/>
  <c r="H52"/>
  <c r="L52" s="1"/>
  <c r="L51"/>
  <c r="K51"/>
  <c r="L50"/>
  <c r="K50"/>
  <c r="L49"/>
  <c r="K49"/>
  <c r="K48"/>
  <c r="L47"/>
  <c r="K47"/>
  <c r="K46"/>
  <c r="H46"/>
  <c r="L48" s="1"/>
  <c r="K45"/>
  <c r="L44"/>
  <c r="K44"/>
  <c r="H44"/>
  <c r="L46"/>
  <c r="L43"/>
  <c r="K43"/>
  <c r="H43"/>
  <c r="L45" s="1"/>
  <c r="L42"/>
  <c r="K42"/>
  <c r="L41"/>
  <c r="K41"/>
  <c r="L40"/>
  <c r="K40"/>
  <c r="K39"/>
  <c r="H39"/>
  <c r="L39" s="1"/>
  <c r="K38"/>
  <c r="H38"/>
  <c r="L38"/>
  <c r="K37"/>
  <c r="H37"/>
  <c r="H40" s="1"/>
  <c r="H42" s="1"/>
  <c r="L36"/>
  <c r="K36"/>
  <c r="H36"/>
  <c r="K35"/>
  <c r="H35"/>
  <c r="L35" s="1"/>
  <c r="L34"/>
  <c r="K34"/>
  <c r="L33"/>
  <c r="K33"/>
  <c r="L32"/>
  <c r="K32"/>
  <c r="L31"/>
  <c r="K31"/>
  <c r="L30"/>
  <c r="K30"/>
  <c r="L29"/>
  <c r="K29"/>
  <c r="L28"/>
  <c r="K28"/>
  <c r="L27"/>
  <c r="K27"/>
  <c r="L26"/>
  <c r="K26"/>
  <c r="L25"/>
  <c r="K25"/>
  <c r="L24"/>
  <c r="K24"/>
  <c r="L23"/>
  <c r="K23"/>
  <c r="L22"/>
  <c r="K22"/>
  <c r="Q14"/>
  <c r="P14"/>
  <c r="K51" i="4"/>
  <c r="H51"/>
  <c r="L51"/>
  <c r="L50"/>
  <c r="K50"/>
  <c r="L49"/>
  <c r="K49"/>
  <c r="L48"/>
  <c r="K48"/>
  <c r="K47"/>
  <c r="K46"/>
  <c r="K45"/>
  <c r="H45"/>
  <c r="L47" s="1"/>
  <c r="K44"/>
  <c r="H44"/>
  <c r="L46" s="1"/>
  <c r="L43"/>
  <c r="K43"/>
  <c r="H43"/>
  <c r="L45"/>
  <c r="L42"/>
  <c r="K42"/>
  <c r="H42"/>
  <c r="L44" s="1"/>
  <c r="L41"/>
  <c r="K41"/>
  <c r="L40"/>
  <c r="K40"/>
  <c r="L39"/>
  <c r="K39"/>
  <c r="D39"/>
  <c r="K38"/>
  <c r="H38"/>
  <c r="L38"/>
  <c r="K37"/>
  <c r="H37"/>
  <c r="L37" s="1"/>
  <c r="L36"/>
  <c r="K36"/>
  <c r="H36"/>
  <c r="K35"/>
  <c r="H35"/>
  <c r="L35" s="1"/>
  <c r="K34"/>
  <c r="H34"/>
  <c r="L34" s="1"/>
  <c r="L33"/>
  <c r="K33"/>
  <c r="H33"/>
  <c r="K32"/>
  <c r="H32"/>
  <c r="L32" s="1"/>
  <c r="K31"/>
  <c r="H31"/>
  <c r="L31" s="1"/>
  <c r="L30"/>
  <c r="K30"/>
  <c r="L29"/>
  <c r="K29"/>
  <c r="L28"/>
  <c r="K28"/>
  <c r="L27"/>
  <c r="K27"/>
  <c r="L26"/>
  <c r="K26"/>
  <c r="L25"/>
  <c r="K25"/>
  <c r="L24"/>
  <c r="K24"/>
  <c r="L23"/>
  <c r="K23"/>
  <c r="K22"/>
  <c r="L22"/>
  <c r="L21"/>
  <c r="K21"/>
  <c r="Q13"/>
  <c r="P13"/>
  <c r="D11" i="3"/>
  <c r="H22"/>
  <c r="E22"/>
  <c r="F13"/>
  <c r="D13"/>
  <c r="D20"/>
  <c r="G18"/>
  <c r="I18" s="1"/>
  <c r="D18"/>
  <c r="H39" i="4"/>
  <c r="H41"/>
  <c r="L53" i="5" l="1"/>
  <c r="L52" i="4"/>
  <c r="L37" i="5"/>
</calcChain>
</file>

<file path=xl/sharedStrings.xml><?xml version="1.0" encoding="utf-8"?>
<sst xmlns="http://schemas.openxmlformats.org/spreadsheetml/2006/main" count="630" uniqueCount="398">
  <si>
    <t>Adresse:</t>
  </si>
  <si>
    <t>Type de séance:</t>
  </si>
  <si>
    <t>Mail:</t>
  </si>
  <si>
    <t>N° de téléphone</t>
  </si>
  <si>
    <t xml:space="preserve">Ville: </t>
  </si>
  <si>
    <t>Code postal:</t>
  </si>
  <si>
    <t>Nb de photos / formule/ tarifs</t>
  </si>
  <si>
    <t>Date convenue de la séance:</t>
  </si>
  <si>
    <t>(sans être mentionné)</t>
  </si>
  <si>
    <t>Autorisation de publication site et réseaux sociaux:</t>
  </si>
  <si>
    <t>OUI /NON</t>
  </si>
  <si>
    <t>Comment m'avez-vous connu?</t>
  </si>
  <si>
    <t>Merci d'avoir le pris le temps de compléter le questionnaire.</t>
  </si>
  <si>
    <t>Mode de paiement du reste :</t>
  </si>
  <si>
    <t>GROSSESSE</t>
  </si>
  <si>
    <t>Une chose que je dois savoir sur vous ou bébé? (santé? Allergie?...)</t>
  </si>
  <si>
    <t>Heure:</t>
  </si>
  <si>
    <t>AGE</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</si>
  <si>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</si>
  <si>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</si>
  <si>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</si>
  <si>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</si>
  <si>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</si>
  <si>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</si>
  <si>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</si>
  <si>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</si>
  <si>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</si>
  <si>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</si>
  <si>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</si>
  <si>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</si>
  <si>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r>
      <rPr>
        <b/>
        <sz val="10"/>
        <color indexed="8"/>
        <rFont val="Calibri"/>
        <family val="2"/>
      </rPr>
      <t>2.</t>
    </r>
    <r>
      <rPr>
        <sz val="10"/>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</si>
  <si>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10"/>
        <color indexed="8"/>
        <rFont val="Calibri"/>
        <family val="2"/>
      </rPr>
      <t>3.</t>
    </r>
    <r>
      <rPr>
        <sz val="10"/>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</si>
  <si>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10"/>
        <color indexed="8"/>
        <rFont val="Calibri"/>
        <family val="2"/>
      </rPr>
      <t>4.</t>
    </r>
    <r>
      <rPr>
        <sz val="10"/>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</si>
  <si>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t>DROITS D'UTILISATION</t>
  </si>
  <si>
    <t>Si vous autorisez le photographe à publier les photos sur le site internet et les réseaux sociaux:</t>
  </si>
  <si>
    <t>PERSONNES PHOTOGRAPHIEES</t>
  </si>
  <si>
    <t>Personne 1:</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</si>
  <si>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</si>
  <si>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</si>
  <si>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</si>
  <si>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</si>
  <si>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</si>
  <si>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</si>
  <si>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</si>
  <si>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</si>
  <si>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</si>
  <si>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</si>
  <si>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</si>
  <si>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</si>
  <si>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</si>
  <si>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</si>
  <si>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</si>
  <si>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CELINE MAHIEU</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</si>
  <si>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</si>
  <si>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</si>
  <si>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</si>
  <si>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</si>
  <si>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</si>
  <si>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</si>
  <si>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</si>
  <si>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</si>
  <si>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</si>
  <si>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</si>
  <si>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</si>
  <si>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</si>
  <si>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</si>
  <si>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</si>
  <si>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http://celinemahieu.wixsite.com/photographie</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</si>
  <si>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</si>
  <si>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</si>
  <si>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</si>
  <si>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</si>
  <si>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</si>
  <si>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</si>
  <si>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</si>
  <si>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</si>
  <si>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</si>
  <si>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</si>
  <si>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</si>
  <si>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</si>
  <si>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</si>
  <si>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</si>
  <si>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</si>
  <si>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</si>
  <si>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</si>
  <si>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</si>
  <si>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</si>
  <si>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</si>
  <si>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</si>
  <si>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</si>
  <si>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</si>
  <si>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r>
      <t xml:space="preserve">     Mundolsheim          celinemahieu@yahoo.fr         06-88-79-47-89        http://celinemahieu.wixsite.com/phothographie   / </t>
    </r>
    <r>
      <rPr>
        <sz val="10"/>
        <color indexed="8"/>
        <rFont val="GeosansLight"/>
      </rPr>
      <t>Siret: 838 567 402 00014</t>
    </r>
  </si>
  <si>
    <t xml:space="preserve">      Facture</t>
  </si>
  <si>
    <t>Facture:</t>
  </si>
  <si>
    <t>P35</t>
  </si>
  <si>
    <t>RESTE</t>
  </si>
  <si>
    <r>
      <t xml:space="preserve">     Mundolsheim        </t>
    </r>
    <r>
      <rPr>
        <sz val="11"/>
        <color indexed="8"/>
        <rFont val="GeosansLight"/>
      </rPr>
      <t xml:space="preserve">  celinemahieu@yahoo.fr         06-88-79-47-89        http://celinemahieu.wixsite.com/phothographie / </t>
    </r>
    <r>
      <rPr>
        <sz val="10"/>
        <color indexed="8"/>
        <rFont val="GeosansLight"/>
      </rPr>
      <t>Siret: 838 567 402 00014</t>
    </r>
  </si>
  <si>
    <t>Code Postal:</t>
  </si>
  <si>
    <t>Ville:</t>
  </si>
  <si>
    <t>Base produits</t>
  </si>
  <si>
    <t>Produits et services</t>
  </si>
  <si>
    <t>Etude de la marge :</t>
  </si>
  <si>
    <t>Référence produit</t>
  </si>
  <si>
    <t>Prix de vente € HT</t>
  </si>
  <si>
    <t>Remarques</t>
  </si>
  <si>
    <t>Coût d'achat du produit</t>
  </si>
  <si>
    <t>Coeff. marge</t>
  </si>
  <si>
    <t>P1</t>
  </si>
  <si>
    <t>SEANCE GROSSESSE  PACKAGE 1 PETIT PRIX</t>
  </si>
  <si>
    <t>SEANCE GROSSESSE  PACKAGE 2 PLAISIR</t>
  </si>
  <si>
    <t>20 PHOTOS / 1H-1H30</t>
  </si>
  <si>
    <t>P3</t>
  </si>
  <si>
    <t>SEANCE GROSSESSE  PACKAGE 3 INTENSE</t>
  </si>
  <si>
    <t>P4</t>
  </si>
  <si>
    <t>5 photos offertes</t>
  </si>
  <si>
    <t>P5</t>
  </si>
  <si>
    <t>10 PHOTOS / 30 MIN</t>
  </si>
  <si>
    <t>P6</t>
  </si>
  <si>
    <t>20 PHOTOS / 1H</t>
  </si>
  <si>
    <t>P7</t>
  </si>
  <si>
    <t>30 PHOTOS / 1H</t>
  </si>
  <si>
    <t>P8</t>
  </si>
  <si>
    <t>P9</t>
  </si>
  <si>
    <t>SEANCE NAISSANCE PACKAGE 1 PETIT PRIX</t>
  </si>
  <si>
    <t>10 PHOTOS / 2 H</t>
  </si>
  <si>
    <t>SEANCE NAISSANCE PACKAGE 2 PLAISIR</t>
  </si>
  <si>
    <t>20 PHOTOS / 2-3H</t>
  </si>
  <si>
    <t>P11</t>
  </si>
  <si>
    <t>SEANCE NAISSANCE PACKAGE 3 INTENSE</t>
  </si>
  <si>
    <t>30 PHOTOS / 3-4H</t>
  </si>
  <si>
    <t>P12</t>
  </si>
  <si>
    <t>P13</t>
  </si>
  <si>
    <t>P14</t>
  </si>
  <si>
    <t>SEANCE BEBE ENFANT PACKAGE 1 PETIT PRIX</t>
  </si>
  <si>
    <t>10 PHOTOS / 1 H</t>
  </si>
  <si>
    <t>P15</t>
  </si>
  <si>
    <t>SEANCE BEBE PACKAGE 2 PLAISIR</t>
  </si>
  <si>
    <t>20 PHTOS/ 1H30</t>
  </si>
  <si>
    <t>P16</t>
  </si>
  <si>
    <t>SEANCE BEBE PACKAGE 3 INTENSE</t>
  </si>
  <si>
    <t>30 PHOTOS: 2H</t>
  </si>
  <si>
    <t>P17</t>
  </si>
  <si>
    <t>P18</t>
  </si>
  <si>
    <t>PRIX SPECIAL : INTEGRALITE DES PHOTOS</t>
  </si>
  <si>
    <t>RESTE PHOTO GRANDE FORMULE</t>
  </si>
  <si>
    <t>P19</t>
  </si>
  <si>
    <t>RESTE PHOTO PETITE FORMULE</t>
  </si>
  <si>
    <t>P21</t>
  </si>
  <si>
    <t>SEANCE FAMILLE PACKAGE 1 PETIT PRIX</t>
  </si>
  <si>
    <t>P22</t>
  </si>
  <si>
    <t>SEANCE FAMILLE PACKAGE 2 PLAISIR</t>
  </si>
  <si>
    <t>P23</t>
  </si>
  <si>
    <t>SEANCE FAMILLE PACKAGE 3 INTENSE</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</si>
  <si>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</si>
  <si>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</si>
  <si>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</si>
  <si>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</si>
  <si>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</si>
  <si>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</si>
  <si>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</si>
  <si>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</si>
  <si>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</si>
  <si>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</si>
  <si>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</si>
  <si>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</si>
  <si>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</si>
  <si>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</si>
  <si>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</si>
  <si>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</si>
  <si>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</si>
  <si>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2 PHOTOS OFFERTES</t>
  </si>
  <si>
    <t>P36</t>
  </si>
  <si>
    <t>a deduire du CA</t>
  </si>
  <si>
    <t>P37</t>
  </si>
  <si>
    <t>P38</t>
  </si>
  <si>
    <t>P40</t>
  </si>
  <si>
    <t>Nom de la réservation:</t>
  </si>
  <si>
    <t>TYPE DE SEANCE RESERVEE</t>
  </si>
  <si>
    <t>Date:</t>
  </si>
  <si>
    <t>FORMULE</t>
  </si>
  <si>
    <t>NB:</t>
  </si>
  <si>
    <t>AUTORISATION PUBLI:</t>
  </si>
  <si>
    <t>MOYEN PAIEMENT ACOMPTE</t>
  </si>
  <si>
    <t>MOYEN RESTE JOUR J</t>
  </si>
  <si>
    <t>MAMAN</t>
  </si>
  <si>
    <t>AVANT SEANCE</t>
  </si>
  <si>
    <t>APRES SEANCE</t>
  </si>
  <si>
    <t>QUESTIONNAIRE</t>
  </si>
  <si>
    <t xml:space="preserve">RESERVATION </t>
  </si>
  <si>
    <t>PHOTO</t>
  </si>
  <si>
    <t>FACTURE</t>
  </si>
  <si>
    <t>PDF</t>
  </si>
  <si>
    <t>ENVOI</t>
  </si>
  <si>
    <t>RECEPTION</t>
  </si>
  <si>
    <t>JOUR J</t>
  </si>
  <si>
    <t>SHOOTING</t>
  </si>
  <si>
    <t>CONTRAT + CGV</t>
  </si>
  <si>
    <t>AUTO</t>
  </si>
  <si>
    <t>PAIEMENT</t>
  </si>
  <si>
    <t>SAUV</t>
  </si>
  <si>
    <t>TRI</t>
  </si>
  <si>
    <t>POST TRAIT</t>
  </si>
  <si>
    <t>MISE EN LIGNE GALERIE</t>
  </si>
  <si>
    <t>MERCI</t>
  </si>
  <si>
    <t>PUBLI</t>
  </si>
  <si>
    <t>RECAP</t>
  </si>
  <si>
    <t>ENVOI LIEN</t>
  </si>
  <si>
    <t>OUV TELEHARGEMENT</t>
  </si>
  <si>
    <t>PHOTOS SUP</t>
  </si>
  <si>
    <t>AVIS</t>
  </si>
  <si>
    <t>ENVOI DOCS</t>
  </si>
  <si>
    <t>FERM GAL</t>
  </si>
  <si>
    <t>DOCS A FAIRE</t>
  </si>
  <si>
    <t>CLASSER LES BESTE</t>
  </si>
  <si>
    <t>N° CLIENT</t>
  </si>
  <si>
    <t>N° FACT</t>
  </si>
  <si>
    <t>Notes:</t>
  </si>
  <si>
    <r>
      <t xml:space="preserve">Merci de remplir ce questionnaire, les réponses me permettront de préparer au mieux la séance pour la rendre inoubliable. Merci de de pas enregistrer ce document en pdf mais </t>
    </r>
    <r>
      <rPr>
        <b/>
        <i/>
        <u/>
        <sz val="9"/>
        <color indexed="8"/>
        <rFont val="Calibri"/>
        <family val="2"/>
      </rPr>
      <t>le laisser au même format.</t>
    </r>
  </si>
  <si>
    <t>SUPPLEMENT BAIN DE LAIT</t>
  </si>
  <si>
    <t>5 PHOTOS solo</t>
  </si>
  <si>
    <t>SUPPLEMENT BAIN E LAIT</t>
  </si>
  <si>
    <t>10 PHOTOS duo</t>
  </si>
  <si>
    <t>SEANCE BAIN DE LAIT SOLO</t>
  </si>
  <si>
    <t>10 PHOTOS SOLO</t>
  </si>
  <si>
    <t>SEANCE BAIN DE LAIT DUO</t>
  </si>
  <si>
    <t>20 PHOTOS SOLO</t>
  </si>
  <si>
    <t>SMASH THE CAKE  PACK PETIT PRIX</t>
  </si>
  <si>
    <t>10 PHOTOS / 1H</t>
  </si>
  <si>
    <t>P41</t>
  </si>
  <si>
    <t>SMASH THE CAKE PACK PLAISIR</t>
  </si>
  <si>
    <t>20 PHOTOS /1H</t>
  </si>
  <si>
    <t>P42</t>
  </si>
  <si>
    <t>SMASH THE CAKE PACK INTENSE</t>
  </si>
  <si>
    <t>30 PHOTOS /1H30</t>
  </si>
  <si>
    <t>P20</t>
  </si>
  <si>
    <t>P43</t>
  </si>
  <si>
    <t>P44</t>
  </si>
  <si>
    <t>P45</t>
  </si>
  <si>
    <t>P46</t>
  </si>
  <si>
    <t>P47</t>
  </si>
  <si>
    <t>6 PHOTOS / 20 MIN</t>
  </si>
  <si>
    <t>P48</t>
  </si>
  <si>
    <t>1 photos offertes si OUI</t>
  </si>
  <si>
    <t>NOM &amp; PRENOM et AGE  de l'ENFANT</t>
  </si>
  <si>
    <t>PAPA</t>
  </si>
  <si>
    <t>ENFANT 1</t>
  </si>
  <si>
    <t xml:space="preserve">AUTORISATION DE PUBLICATION: </t>
  </si>
  <si>
    <r>
      <t xml:space="preserve">1 photos vous est offerte. </t>
    </r>
    <r>
      <rPr>
        <sz val="10"/>
        <color indexed="8"/>
        <rFont val="Calibri"/>
        <family val="2"/>
      </rPr>
      <t>Les conditions de l'autorisation sont jointes au CGV.</t>
    </r>
  </si>
  <si>
    <t>MONTAGE NOEL</t>
  </si>
  <si>
    <t>ACOMPTE 30€</t>
  </si>
  <si>
    <t>VIREMENT/PAYPAL/CHEQUE</t>
  </si>
  <si>
    <t>L'acompte est à régler 10 jours minimum avant la séance et le restant est du le jour de la séance.</t>
  </si>
  <si>
    <t>MAHIEU CELINE</t>
  </si>
  <si>
    <r>
      <rPr>
        <b/>
        <sz val="10"/>
        <color indexed="8"/>
        <rFont val="Calibri"/>
        <family val="2"/>
      </rPr>
      <t>5.</t>
    </r>
    <r>
      <rPr>
        <sz val="10"/>
        <color indexed="8"/>
        <rFont val="Calibri"/>
        <family val="2"/>
      </rPr>
      <t xml:space="preserve"> Dans le cas d'un empêchement important ou de maladie, le photographe s'engage à prévenir le client au moins la veille de la séance et s'engage à replanifier au plus vite une nouvelle séance. Il en va de même pour le client, qui, si il ne prévient pas, pourra se voir refuser la planification d'une nouvelle séance et le remboursement de son acompte s'il y a eu. Tout retard sur la séance sera perdu. </t>
    </r>
    <r>
      <rPr>
        <b/>
        <sz val="10"/>
        <color indexed="8"/>
        <rFont val="Calibri"/>
        <family val="2"/>
      </rPr>
      <t>Toute signature de ce contrat vaut pour acceptation des Conditions Générales de Vente.</t>
    </r>
  </si>
  <si>
    <t>SUPPORT</t>
  </si>
  <si>
    <t>SEANCE MILKBATH MERE-ENFANT FORMULE MINI PRIX</t>
  </si>
  <si>
    <t>10 PHOTOS/ 1H</t>
  </si>
  <si>
    <t>SEANCE MILKBATH MERE-ENFANT FORMULE PLAISIR</t>
  </si>
  <si>
    <t>20 PHOTOS/1H</t>
  </si>
  <si>
    <t>MINI NOEL COLLECTION PLAISIR</t>
  </si>
  <si>
    <t>30 MIN / 6 PHOTOS SUR LES DEUX DECORS</t>
  </si>
  <si>
    <t>MINI NOEL COLLECTION MAXI PLAISIR</t>
  </si>
  <si>
    <t>30/MIN 10 PHOTOS SUR LES DEUX DECORS</t>
  </si>
  <si>
    <t>SEANCE PORTRAIT DE FEMME FORMULE MINI PRIX</t>
  </si>
  <si>
    <t>1H/10 PHOTOS</t>
  </si>
  <si>
    <t>SEANCE PORTRAIT DE FEMME FORMULE PLAISIR</t>
  </si>
  <si>
    <t>1H30/20 PHOTOS</t>
  </si>
  <si>
    <t>SEANCE PORTRAIT DE FEMME FORMULE INTENSE</t>
  </si>
  <si>
    <t>2H/30 PHOTOS</t>
  </si>
  <si>
    <t>SEANCE MAMAN ET MOI</t>
  </si>
  <si>
    <t>LES 15 PHOTOS</t>
  </si>
  <si>
    <t>Si vous avez accepté l'autorisation de publication des photos en cochant la case OUI sur le questionnaire,</t>
  </si>
  <si>
    <t>vous AUTORISEZ la publication des photos prises par CELINE MAHIEU PHOTOGRAPHIQUE prises lors de</t>
  </si>
  <si>
    <t>la séance mentionnée par le contrat ci-joint sur:</t>
  </si>
  <si>
    <t xml:space="preserve">  - les RESEAUX SOCIAUX du photographe (instagram et facebook) sans être nommé</t>
  </si>
  <si>
    <t xml:space="preserve">  - le SITE INTERNET du photographe: http://celinemahieuphotographie.fr</t>
  </si>
  <si>
    <t xml:space="preserve"> - les SUPPORTS propres à l'entreprise du photographe tel que les flyers, cartes de visite ou album de démonstration.</t>
  </si>
  <si>
    <t>1. les photographies sont protégées par la loi du 11 mars 1957 sur les droits d'auteur et par le code de propriété intellectuelle. La remise des photographies entraîne la cession du droit de reproduction des phoptographies sur tout support et tout format uniquement dans le cadre privé et familial.</t>
  </si>
  <si>
    <t>2. Aucune photo ne pourra être vendue ou donnée lieu à une contre-partie financière, que ce soit pour le photographe ou le ou les modèle(s). (autre que dans le cadre de la prestation mentionnée par le contrat initial)</t>
  </si>
  <si>
    <t>3. Le photographe s'engage à respecter la vie privée de ses clients en ne les citant sur aucune publication. Mles éventuels commentaires ou légendes accompagnant les photos ne devront par porter à l'image, la dignité ou la réputation des modèles ou du photogaphe.  Les deux partis s'engagent à les supprimer dans la mesure du possible.</t>
  </si>
  <si>
    <t>4. Si une photo devrit être utilisée dans un contexte autre que celui défini par cette autorisation (ex un magazine), l'accord sera demandé au préalable aux modèles (ou au photographe) avant toute publication.</t>
  </si>
  <si>
    <t>5. Toute acceptation de cette autorisation implique la compréhension et le strict respect des engagements de chaque parti.</t>
  </si>
  <si>
    <t>Cette autorisation est valable tant qu'aucune indication n'est donnée au photographe dans le sens contraire, soit par</t>
  </si>
  <si>
    <t>mail, soit par courrier.</t>
  </si>
  <si>
    <t>En cas de retard du client, le temps perdu ne pourra être rattrapé et ne fera en aucun cas l’objet qu’un quelconque remboursement.</t>
  </si>
  <si>
    <t xml:space="preserve">4. Prix </t>
  </si>
  <si>
    <t>Les présentes Conditions Générales de Vente (CGV) créent un accord légal et s’appliquent à toutes les commandes conclues entre le client et CELINE MAHIEU PHOTOGRAPHIE. (CELINE MAHIEU EI)</t>
  </si>
  <si>
    <t>Le prix est celui valable à la date de la commande et mentionné sur le contrat que vous avez signé.</t>
  </si>
  <si>
    <t xml:space="preserve">5. Paiement </t>
  </si>
  <si>
    <t>1. Objet</t>
  </si>
  <si>
    <t>Céline Mahieu Photographie propose des prestations photographiques telles que présentées sur son site internet :   http://celinemahieu photographie.fr</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</si>
  <si>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renvoyer par mail, par courrier ou en mains propres lors de la séance, tous obligatoirement paraphés, complétés et signés.</t>
  </si>
  <si>
    <t>Par le simple fait de réserver une séance, le client déclare avoir pris connaissance des présentes CGV et s’engage à les respecter.</t>
  </si>
  <si>
    <t>En cas de chèque sans provision, le client sera averti par la photographe et disposera d’un délai de 72h pour régler la prestation en espèce à la photographe contre remise d’un reçu, sous peine de poursuite.</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</si>
  <si>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</si>
  <si>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 xml:space="preserve">6. Remise des photographies </t>
  </si>
  <si>
    <t>La livraison des fichiers numériques se fera sous la forme de fichiers jpeg.</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</si>
  <si>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</si>
  <si>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</si>
  <si>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 xml:space="preserve">3. Déroulement de la séance </t>
  </si>
  <si>
    <t>Aucun fichier brut ne sera donné au client et la photographe se réserve le droit de les détruire dans le délai qui lui convient, au bout d’un an.</t>
  </si>
  <si>
    <t xml:space="preserve">Il est interdit de prendre des photos avec un appareil photo, téléphone, tablette durant la séance (sauf accord du photographe </t>
  </si>
  <si>
    <t xml:space="preserve">Pour que la séance se déroule dans les meilleures conditions, seules les personnes participant à la séance peuvent y assister (sauf accord préalable de la photographe) </t>
  </si>
  <si>
    <t xml:space="preserve">7. Délai de rétractation </t>
  </si>
  <si>
    <t>Le client dispose d’un délai de rétractation de 10 jours ouvrables avant la séance avec remboursement de l’acompte.</t>
  </si>
  <si>
    <t>CM</t>
  </si>
  <si>
    <t xml:space="preserve">8. Force majeure, maladie </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</si>
  <si>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</si>
  <si>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</si>
  <si>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</si>
  <si>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</si>
  <si>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De même la qualité des fichiers numériques peut ne pas être optimale sur un écran non calibré. La photographe décline toute responsabilité du à cet effet.</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</si>
  <si>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</si>
  <si>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</si>
  <si>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</si>
  <si>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 xml:space="preserve">10. Propriété intellectuelle </t>
  </si>
  <si>
    <t>L’utilisation des photographies réalisées est soumise aux dispositions légales de droits d’auteur et de droits voisins.</t>
  </si>
  <si>
    <t xml:space="preserve">14. Style photographique </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</si>
  <si>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</si>
  <si>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</si>
  <si>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Le client est tenu de respecter les droits moraux liés aux œuvres de Céline Mahieu Photographie.</t>
  </si>
  <si>
    <t>La photographe assure qu’elle utilise tout son potentiel et tout son jugement artistique personnel pour créer des images cohérentes avec sa vision personnelle de l’événement. Les clients acceptent que cette vision soit différente de la leur.</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</si>
  <si>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</si>
  <si>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</si>
  <si>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</si>
  <si>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NOM PRENOM</t>
  </si>
  <si>
    <t>Mode paiement acompte 40 €</t>
  </si>
  <si>
    <r>
      <rPr>
        <b/>
        <sz val="10"/>
        <color indexed="8"/>
        <rFont val="Calibri"/>
        <family val="2"/>
      </rPr>
      <t>1.</t>
    </r>
    <r>
      <rPr>
        <sz val="10"/>
        <color indexed="8"/>
        <rFont val="Calibri"/>
        <family val="2"/>
      </rPr>
      <t xml:space="preserve"> Un acompte de 40€ est demandé de suite pour bloquer la réservation et le règlement 10j avant la séance minimum sous peine d'annulation de séance et de conservation de l'acompte. Ce contrat doit être renvoyé signé pour engagement au moment de la réservation</t>
    </r>
  </si>
  <si>
    <t xml:space="preserve">La livraison des photos sera effective au plus tard le 18/12/23 pour les dernières séances. </t>
  </si>
  <si>
    <t>NB PHOTOS</t>
  </si>
  <si>
    <t>PRIX</t>
  </si>
  <si>
    <t>Une chose que je dois savoir sur vous ou les enfants ? (santé?lunettes,...)</t>
  </si>
  <si>
    <t>Nom et prénom du PAPA</t>
  </si>
  <si>
    <t>Nom et prénom de la MAMAN</t>
  </si>
  <si>
    <t>TYPE DECO</t>
  </si>
  <si>
    <t xml:space="preserve">PERSONNES </t>
  </si>
  <si>
    <t>30 PHOTOS / 2H</t>
  </si>
  <si>
    <t>OFFRE SPECIALE PACK</t>
  </si>
  <si>
    <t>AJOUT COLLECTION MINI NOEL PLAISIR</t>
  </si>
  <si>
    <t>AJOUT COLLECTION MINI NOEL MAXI PLAISIR</t>
  </si>
  <si>
    <t>TARIFS 2023</t>
  </si>
  <si>
    <t>OFFRE AUTORISATION DE PUBLICATION</t>
  </si>
  <si>
    <t>SEANCE COUPLE FOUMULE MINI PRIX</t>
  </si>
  <si>
    <t>SEANCE COUPLE FORMULE PLAISIR</t>
  </si>
  <si>
    <t>SEANCE COUPLE FORMULE INTENSE</t>
  </si>
  <si>
    <t>MINI Pâques 2024</t>
  </si>
  <si>
    <t>8 PHOTOS / 20 MIN DE SEANCE</t>
  </si>
  <si>
    <t>9 PHOTOS / 30 MIN</t>
  </si>
  <si>
    <t>12 PHOTOS / 30 MIN</t>
  </si>
  <si>
    <t>OUI ou NON</t>
  </si>
  <si>
    <t>PRESENCE PARENTS</t>
  </si>
  <si>
    <t>MINI BAIN DE RIRES FORMULE MINI PRIX</t>
  </si>
  <si>
    <t>MINI BAIN DE RIRES FORMULE PLAISIR</t>
  </si>
  <si>
    <t>MINI BAIN DE RIRES  FORMULE INTENSE</t>
  </si>
  <si>
    <t>MINI SUR MON BEAU CHEVAL BLANC FORMULE MINI PRIX</t>
  </si>
  <si>
    <t>MINI SUR MON BEAU CHEVAL BLANC FORMULE PLAISIR</t>
  </si>
  <si>
    <t>MINI SUR MON BEAU CHEVAL BLANC FORMULE INTENSE</t>
  </si>
  <si>
    <t>MON AMOUR</t>
  </si>
  <si>
    <t>P49</t>
  </si>
  <si>
    <t>P50</t>
  </si>
  <si>
    <t>P51</t>
  </si>
  <si>
    <t>MINI MON AMOUR FORMULE MINI PRIX</t>
  </si>
  <si>
    <t>MINI MON AMOUR FORMULE PLAISIR</t>
  </si>
  <si>
    <t>MINI MON AMOUR FORMULE INTENSE</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</si>
  <si>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</si>
  <si>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Les bons cadeaux sont payables par chèque, paypal, virement ou espèce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</si>
  <si>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 xml:space="preserve">11. Les bons cadeaux </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</si>
  <si>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</si>
  <si>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</si>
  <si>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 xml:space="preserve">14. Données à caractère personnel </t>
  </si>
  <si>
    <t xml:space="preserve">13. Fichiers numériques et impression </t>
  </si>
  <si>
    <t>12. Conservation des fichiers numériques</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</si>
  <si>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</si>
  <si>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</si>
  <si>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réservation d’une prestation photographique peut se faire à tout moment sous réserve de disponibilité de la photographe. Un guide de séance vous est alors envoyé. En réservant chez Céline Mahieu Photographie, le client s’engage donc à respecter son contenu.</t>
  </si>
  <si>
    <t>La réservation d’une prestation photographique se fait exclusivement par téléphone 06.88.79.47.89, e-mail celinemahieu@yahoo.fr  ou via la messagerie de ma page Facebook.</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</si>
  <si>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</si>
  <si>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 xml:space="preserve">2. Réservation de reportage photo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</si>
  <si>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</si>
  <si>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Céline Mahieu Photographie accepte les paiements en espèces,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</si>
  <si>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LES PARENTS SOUHAITENT-ILS POSER?</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</si>
  <si>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</si>
  <si>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Si le client annule la séance plus de 10 jours après avoir verser l'acompte,  l’acompte est conservé.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</si>
  <si>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L'acompte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le jour de la séance mentionnant l'acompte et le reste du paiement le jour de la séance.</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</si>
  <si>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</si>
  <si>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</si>
  <si>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</si>
  <si>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</si>
  <si>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</si>
  <si>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</si>
  <si>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</si>
  <si>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Le client dispose d’un délai de rétractation de 10 jours ouvrables après le versement de l'acompte pour remboursement de l’acompte.</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</si>
  <si>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</si>
  <si>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</si>
  <si>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</si>
  <si>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</si>
  <si>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Pour que la réservation soit effective, il faut impérativement  effectuer un acompte de 40€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</si>
  <si>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VIREMENT/PAYPAL/CB/CHEQUE/ESPECES</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</si>
</sst>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74">
    <font>
      <sz val="11"/>
      <color theme="1"/>
      <name val="Calibri"/>
      <family val="2"/>
      <scheme val="minor"/>
    </font>
    <font>
      <b/>
      <sz val="10"/>
      <color indexed="8"/>
      <name val="Calibri"/>
      <family val="2"/>
    </font>
    <font>
      <sz val="10"/>
      <color indexed="8"/>
      <name val="Calibri"/>
      <family val="2"/>
    </font>
    <font>
      <sz val="10"/>
      <color indexed="8"/>
      <name val="GeosansLight"/>
    </font>
    <font>
      <sz val="11"/>
      <color indexed="8"/>
      <name val="GeosansLight"/>
    </font>
    <font>
      <b/>
      <i/>
      <u/>
      <sz val="9"/>
      <color indexed="8"/>
      <name val="Calibri"/>
      <family val="2"/>
    </font>
    <font>
      <sz val="11"/>
      <color theme="1"/>
      <name val="Calibri"/>
      <family val="2"/>
      <scheme val="minor"/>
    </font>
    <font>
      <sz val="11"/>
      <color rgb="FFFF0000"/>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i/>
      <sz val="10"/>
      <color theme="1"/>
      <name val="Calibri"/>
      <family val="2"/>
      <scheme val="minor"/>
    </font>
    <font>
      <sz val="9"/>
      <color theme="1"/>
      <name val="Calibri"/>
      <family val="2"/>
      <scheme val="minor"/>
    </font>
    <font>
      <i/>
      <sz val="11"/>
      <color theme="1"/>
      <name val="Calibri"/>
      <family val="2"/>
      <scheme val="minor"/>
    </font>
    <font>
      <sz val="10"/>
      <color rgb="FFFF0000"/>
      <name val="Calibri"/>
      <family val="2"/>
      <scheme val="minor"/>
    </font>
    <font>
      <b/>
      <sz val="9"/>
      <color theme="1"/>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2"/>
      <color theme="1"/>
      <name val="Calibri"/>
      <family val="2"/>
      <scheme val="minor"/>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b/>
      <i/>
      <sz val="11"/>
      <color theme="1"/>
      <name val="Calibri"/>
      <family val="2"/>
      <scheme val="minor"/>
    </font>
    <font>
      <sz val="28"/>
      <color theme="0"/>
      <name val="Segoe Script"/>
      <family val="4"/>
    </font>
    <font>
      <sz val="6"/>
      <color theme="1"/>
      <name val="Calibri"/>
      <family val="2"/>
      <scheme val="minor"/>
    </font>
    <font>
      <sz val="40"/>
      <color theme="0"/>
      <name val="Arial Rounded MT Bold"/>
      <family val="2"/>
    </font>
    <font>
      <b/>
      <sz val="12"/>
      <color rgb="FFFF0000"/>
      <name val="Calibri"/>
      <family val="2"/>
      <scheme val="minor"/>
    </font>
    <font>
      <i/>
      <sz val="12"/>
      <color theme="1"/>
      <name val="Calibri"/>
      <family val="2"/>
      <scheme val="minor"/>
    </font>
    <font>
      <sz val="8"/>
      <color rgb="FF000000"/>
      <name val="Calibri"/>
      <family val="2"/>
    </font>
    <font>
      <sz val="11"/>
      <name val="Calibri"/>
      <family val="2"/>
    </font>
    <font>
      <sz val="8"/>
      <name val="Calibri"/>
      <family val="2"/>
    </font>
    <font>
      <b/>
      <sz val="10"/>
      <name val="Calibri"/>
      <family val="2"/>
    </font>
    <font>
      <sz val="9"/>
      <name val="Calibri"/>
      <family val="2"/>
    </font>
    <font>
      <b/>
      <sz val="9"/>
      <name val="Calibri"/>
      <family val="2"/>
    </font>
    <font>
      <sz val="11"/>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rgb="FFFFC000"/>
        <bgColor indexed="64"/>
      </patternFill>
    </fill>
    <fill>
      <patternFill patternType="solid">
        <fgColor rgb="FF00B0F0"/>
        <bgColor indexed="64"/>
      </patternFill>
    </fill>
    <fill>
      <patternFill patternType="solid">
        <fgColor rgb="FFB200D0"/>
        <bgColor indexed="64"/>
      </patternFill>
    </fill>
    <fill>
      <patternFill patternType="solid">
        <fgColor theme="6" tint="-0.249977111117893"/>
        <bgColor indexed="64"/>
      </patternFill>
    </fill>
    <fill>
      <patternFill patternType="solid">
        <fgColor rgb="FFFFFFFF"/>
        <bgColor rgb="FF000000"/>
      </patternFill>
    </fill>
  </fills>
  <borders count="57">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top/>
      <bottom style="thick">
        <color theme="4"/>
      </bottom>
      <diagonal/>
    </border>
    <border>
      <left/>
      <right/>
      <top style="medium">
        <color theme="2" tint="-9.9948118533890809E-2"/>
      </top>
      <bottom style="medium">
        <color theme="2" tint="-9.9948118533890809E-2"/>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tted">
        <color indexed="64"/>
      </left>
      <right/>
      <top/>
      <bottom/>
      <diagonal/>
    </border>
  </borders>
  <cellStyleXfs count="16">
    <xf numFmtId="0" fontId="0"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43" fontId="6" fillId="0" borderId="0" applyFont="0" applyFill="0" applyBorder="0" applyAlignment="0" applyProtection="0"/>
    <xf numFmtId="0" fontId="10" fillId="0" borderId="0">
      <alignment vertical="center"/>
    </xf>
    <xf numFmtId="0" fontId="6" fillId="0" borderId="0"/>
    <xf numFmtId="0" fontId="6" fillId="0" borderId="0">
      <alignment wrapText="1"/>
    </xf>
    <xf numFmtId="9" fontId="6"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vertical="center"/>
    </xf>
    <xf numFmtId="0" fontId="14" fillId="0" borderId="0" applyNumberFormat="0" applyFill="0" applyBorder="0" applyProtection="0">
      <alignment vertical="top"/>
    </xf>
    <xf numFmtId="0" fontId="13" fillId="0" borderId="43" applyNumberFormat="0" applyFill="0" applyAlignment="0" applyProtection="0"/>
    <xf numFmtId="0" fontId="15" fillId="0" borderId="0" applyNumberFormat="0" applyFill="0" applyBorder="0" applyProtection="0">
      <alignment horizontal="right" vertical="center"/>
    </xf>
    <xf numFmtId="0" fontId="16" fillId="0" borderId="44" applyNumberFormat="0" applyFill="0" applyAlignment="0" applyProtection="0"/>
    <xf numFmtId="0" fontId="6" fillId="0" borderId="0" applyNumberFormat="0" applyFont="0" applyFill="0" applyBorder="0" applyProtection="0">
      <alignment horizontal="center"/>
    </xf>
    <xf numFmtId="0" fontId="17" fillId="0" borderId="0" applyNumberFormat="0" applyFill="0" applyBorder="0" applyAlignment="0" applyProtection="0"/>
  </cellStyleXfs>
  <cellXfs count="661">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2" borderId="1" xfId="0" applyFont="1" applyFill="1" applyBorder="1" applyAlignment="1">
      <alignment vertical="center"/>
    </xf>
    <xf numFmtId="0" fontId="19" fillId="0" borderId="0" xfId="0" applyFont="1" applyAlignment="1">
      <alignment vertical="center" wrapText="1"/>
    </xf>
    <xf numFmtId="0" fontId="0" fillId="0" borderId="0" xfId="0" applyAlignment="1">
      <alignment vertical="center" wrapText="1"/>
    </xf>
    <xf numFmtId="0" fontId="20" fillId="2" borderId="0" xfId="0" applyFont="1" applyFill="1" applyAlignment="1">
      <alignment vertical="center"/>
    </xf>
    <xf numFmtId="6" fontId="21" fillId="2" borderId="0" xfId="0" applyNumberFormat="1" applyFont="1" applyFill="1" applyBorder="1" applyAlignment="1">
      <alignment vertical="center"/>
    </xf>
    <xf numFmtId="0" fontId="19" fillId="2" borderId="0" xfId="0" applyFont="1" applyFill="1"/>
    <xf numFmtId="0" fontId="20"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23" fillId="2" borderId="1" xfId="0" applyFont="1" applyFill="1" applyBorder="1" applyAlignment="1">
      <alignment vertical="center"/>
    </xf>
    <xf numFmtId="0" fontId="23" fillId="2" borderId="1" xfId="0" applyFont="1" applyFill="1" applyBorder="1" applyAlignment="1">
      <alignment vertical="center" wrapText="1"/>
    </xf>
    <xf numFmtId="0" fontId="20" fillId="2" borderId="0" xfId="0" applyFont="1" applyFill="1"/>
    <xf numFmtId="0" fontId="0" fillId="2" borderId="0" xfId="0" applyFill="1"/>
    <xf numFmtId="0" fontId="19" fillId="2" borderId="0" xfId="0" applyFont="1" applyFill="1" applyAlignment="1">
      <alignment horizontal="right"/>
    </xf>
    <xf numFmtId="0" fontId="0" fillId="2" borderId="0" xfId="0" applyFont="1" applyFill="1" applyBorder="1" applyAlignment="1">
      <alignment vertical="center"/>
    </xf>
    <xf numFmtId="0" fontId="24" fillId="2" borderId="1" xfId="0" applyFont="1" applyFill="1" applyBorder="1" applyAlignment="1">
      <alignment vertical="center"/>
    </xf>
    <xf numFmtId="0" fontId="24" fillId="2" borderId="0" xfId="0" applyFont="1" applyFill="1" applyBorder="1" applyAlignment="1">
      <alignment vertical="center"/>
    </xf>
    <xf numFmtId="0" fontId="25" fillId="2" borderId="0" xfId="0" applyFont="1" applyFill="1" applyBorder="1" applyAlignment="1">
      <alignment vertical="center"/>
    </xf>
    <xf numFmtId="0" fontId="19" fillId="0" borderId="0" xfId="0" applyFont="1" applyAlignment="1">
      <alignment horizontal="left" vertical="center"/>
    </xf>
    <xf numFmtId="6" fontId="21" fillId="3"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2" borderId="1" xfId="0" applyFont="1" applyFill="1" applyBorder="1" applyAlignment="1">
      <alignment horizontal="center" vertical="center"/>
    </xf>
    <xf numFmtId="0" fontId="20" fillId="2" borderId="0"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center" vertical="center"/>
    </xf>
    <xf numFmtId="0" fontId="26" fillId="2" borderId="0" xfId="0" applyFont="1" applyFill="1" applyAlignment="1">
      <alignment horizontal="center" vertical="center"/>
    </xf>
    <xf numFmtId="0" fontId="20" fillId="2" borderId="0" xfId="0" applyFont="1" applyFill="1" applyBorder="1" applyAlignment="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19" fillId="3" borderId="0" xfId="0" applyFont="1" applyFill="1" applyAlignment="1">
      <alignment vertical="center"/>
    </xf>
    <xf numFmtId="14" fontId="19" fillId="3" borderId="0" xfId="0" applyNumberFormat="1" applyFont="1" applyFill="1" applyBorder="1" applyAlignment="1">
      <alignment horizontal="center" vertical="center"/>
    </xf>
    <xf numFmtId="6" fontId="19" fillId="3" borderId="3" xfId="0" applyNumberFormat="1" applyFont="1" applyFill="1" applyBorder="1" applyAlignment="1">
      <alignment horizontal="center" vertical="center"/>
    </xf>
    <xf numFmtId="0" fontId="27" fillId="0" borderId="1" xfId="0" applyFont="1" applyBorder="1" applyAlignment="1">
      <alignment vertical="center"/>
    </xf>
    <xf numFmtId="0" fontId="27" fillId="2" borderId="1" xfId="0" applyFont="1" applyFill="1" applyBorder="1" applyAlignment="1">
      <alignment vertical="center"/>
    </xf>
    <xf numFmtId="0" fontId="28" fillId="0" borderId="0" xfId="0" applyFont="1" applyAlignment="1">
      <alignment vertical="center"/>
    </xf>
    <xf numFmtId="0" fontId="25" fillId="0" borderId="0" xfId="0" applyFont="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5" fillId="2" borderId="0" xfId="0" applyNumberFormat="1" applyFont="1" applyFill="1" applyBorder="1" applyAlignment="1">
      <alignment horizontal="center" vertical="center"/>
    </xf>
    <xf numFmtId="0" fontId="19" fillId="0" borderId="0" xfId="0" applyFont="1" applyAlignment="1"/>
    <xf numFmtId="6" fontId="19"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45"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20" fillId="2" borderId="0" xfId="0" applyFont="1" applyFill="1" applyBorder="1" applyAlignment="1">
      <alignment horizontal="center"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vertical="center"/>
    </xf>
    <xf numFmtId="0" fontId="20" fillId="2" borderId="0" xfId="0" applyFont="1" applyFill="1" applyAlignment="1">
      <alignment vertical="center"/>
    </xf>
    <xf numFmtId="0" fontId="19" fillId="0" borderId="0" xfId="0" applyFont="1" applyAlignment="1">
      <alignment horizontal="center" vertical="center"/>
    </xf>
    <xf numFmtId="0" fontId="19" fillId="2" borderId="1" xfId="0" applyFont="1" applyFill="1" applyBorder="1" applyAlignment="1">
      <alignment horizontal="center" vertical="center"/>
    </xf>
    <xf numFmtId="0" fontId="20"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19" fillId="3" borderId="0" xfId="0" applyFont="1" applyFill="1" applyAlignment="1">
      <alignment horizontal="center" vertical="center"/>
    </xf>
    <xf numFmtId="0" fontId="0" fillId="2" borderId="46" xfId="0" applyFill="1" applyBorder="1" applyProtection="1">
      <protection locked="0"/>
    </xf>
    <xf numFmtId="0" fontId="0" fillId="2" borderId="47" xfId="0" applyFill="1" applyBorder="1" applyProtection="1">
      <protection locked="0"/>
    </xf>
    <xf numFmtId="0" fontId="0" fillId="2" borderId="48" xfId="0" applyFill="1" applyBorder="1" applyProtection="1">
      <protection locked="0"/>
    </xf>
    <xf numFmtId="0" fontId="0" fillId="2" borderId="0" xfId="0" applyFill="1" applyBorder="1" applyProtection="1">
      <protection locked="0"/>
    </xf>
    <xf numFmtId="0" fontId="29" fillId="2" borderId="49" xfId="0" applyFont="1" applyFill="1" applyBorder="1" applyProtection="1">
      <protection locked="0"/>
    </xf>
    <xf numFmtId="0" fontId="29" fillId="0" borderId="0" xfId="0" applyFont="1" applyProtection="1">
      <protection locked="0"/>
    </xf>
    <xf numFmtId="0" fontId="30" fillId="2" borderId="0" xfId="0" applyFont="1" applyFill="1" applyBorder="1" applyAlignment="1" applyProtection="1">
      <alignment horizontal="right" vertical="center"/>
      <protection locked="0"/>
    </xf>
    <xf numFmtId="0" fontId="29" fillId="0" borderId="4" xfId="0" applyFont="1" applyBorder="1" applyProtection="1">
      <protection locked="0"/>
    </xf>
    <xf numFmtId="0" fontId="0" fillId="0" borderId="48" xfId="0" applyBorder="1" applyProtection="1">
      <protection locked="0"/>
    </xf>
    <xf numFmtId="0" fontId="29" fillId="0" borderId="49" xfId="0" applyFont="1" applyBorder="1" applyProtection="1">
      <protection locked="0"/>
    </xf>
    <xf numFmtId="0" fontId="0" fillId="0" borderId="49" xfId="0" applyBorder="1" applyProtection="1">
      <protection locked="0"/>
    </xf>
    <xf numFmtId="0" fontId="31" fillId="4" borderId="5" xfId="0" applyFont="1" applyFill="1" applyBorder="1" applyProtection="1">
      <protection locked="0"/>
    </xf>
    <xf numFmtId="0" fontId="0" fillId="4" borderId="2" xfId="0" applyFill="1" applyBorder="1" applyProtection="1">
      <protection locked="0"/>
    </xf>
    <xf numFmtId="0" fontId="0" fillId="3" borderId="5" xfId="0" applyFill="1" applyBorder="1" applyProtection="1">
      <protection locked="0"/>
    </xf>
    <xf numFmtId="0" fontId="0" fillId="3" borderId="2" xfId="0" applyFill="1" applyBorder="1" applyProtection="1">
      <protection locked="0"/>
    </xf>
    <xf numFmtId="0" fontId="31" fillId="3" borderId="2" xfId="0" applyFont="1" applyFill="1" applyBorder="1" applyAlignment="1" applyProtection="1">
      <alignment horizontal="left"/>
      <protection locked="0"/>
    </xf>
    <xf numFmtId="0" fontId="0" fillId="3" borderId="6"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2" fillId="4" borderId="3"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1" fillId="3" borderId="3" xfId="0" applyFont="1" applyFill="1" applyBorder="1" applyProtection="1">
      <protection locked="0"/>
    </xf>
    <xf numFmtId="0" fontId="33"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31" fillId="4" borderId="3"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6" fillId="0" borderId="0" xfId="7" applyFont="1" applyProtection="1">
      <protection locked="0"/>
    </xf>
    <xf numFmtId="0" fontId="34" fillId="4" borderId="3" xfId="0" applyFont="1" applyFill="1" applyBorder="1" applyAlignment="1" applyProtection="1">
      <alignment horizontal="left" indent="1"/>
      <protection locked="0"/>
    </xf>
    <xf numFmtId="0" fontId="35" fillId="4" borderId="0" xfId="0" applyFont="1" applyFill="1" applyBorder="1" applyAlignment="1" applyProtection="1">
      <alignment horizontal="left" indent="1"/>
      <protection locked="0"/>
    </xf>
    <xf numFmtId="0" fontId="34" fillId="4" borderId="0" xfId="0" applyFont="1" applyFill="1" applyBorder="1" applyAlignment="1" applyProtection="1">
      <alignment horizontal="left"/>
      <protection locked="0"/>
    </xf>
    <xf numFmtId="0" fontId="31" fillId="3" borderId="3" xfId="0" applyFont="1" applyFill="1" applyBorder="1" applyAlignment="1" applyProtection="1">
      <alignment horizontal="left"/>
      <protection locked="0"/>
    </xf>
    <xf numFmtId="0" fontId="36" fillId="3" borderId="0" xfId="0" applyFont="1" applyFill="1" applyBorder="1" applyAlignment="1" applyProtection="1">
      <alignment horizontal="left"/>
      <protection locked="0"/>
    </xf>
    <xf numFmtId="0" fontId="19" fillId="3" borderId="0" xfId="0" applyFont="1" applyFill="1" applyBorder="1" applyProtection="1">
      <protection locked="0"/>
    </xf>
    <xf numFmtId="0" fontId="8" fillId="4" borderId="0" xfId="1" applyFill="1" applyBorder="1" applyAlignment="1" applyProtection="1">
      <alignment horizontal="left"/>
      <protection locked="0"/>
    </xf>
    <xf numFmtId="0" fontId="20" fillId="0" borderId="0" xfId="0" applyFont="1" applyProtection="1">
      <protection locked="0"/>
    </xf>
    <xf numFmtId="1" fontId="0" fillId="4" borderId="0" xfId="0" applyNumberFormat="1" applyFill="1" applyBorder="1" applyAlignment="1" applyProtection="1">
      <alignment horizontal="left"/>
      <protection locked="0"/>
    </xf>
    <xf numFmtId="0" fontId="35" fillId="4" borderId="7" xfId="0" applyFont="1" applyFill="1" applyBorder="1" applyProtection="1">
      <protection locked="0"/>
    </xf>
    <xf numFmtId="0" fontId="0" fillId="4" borderId="1" xfId="0" applyFill="1" applyBorder="1" applyProtection="1">
      <protection locked="0"/>
    </xf>
    <xf numFmtId="0" fontId="0" fillId="3" borderId="7" xfId="0" applyFill="1" applyBorder="1" applyProtection="1">
      <protection locked="0"/>
    </xf>
    <xf numFmtId="0" fontId="0" fillId="3" borderId="1" xfId="0" applyFill="1" applyBorder="1" applyProtection="1">
      <protection locked="0"/>
    </xf>
    <xf numFmtId="0" fontId="0" fillId="3" borderId="1" xfId="0" applyFill="1" applyBorder="1" applyAlignment="1" applyProtection="1">
      <alignment horizontal="left" vertical="top" wrapText="1"/>
      <protection locked="0"/>
    </xf>
    <xf numFmtId="0" fontId="0" fillId="3" borderId="8" xfId="0" applyFill="1" applyBorder="1" applyProtection="1">
      <protection locked="0"/>
    </xf>
    <xf numFmtId="0" fontId="0" fillId="0" borderId="0" xfId="0" applyBorder="1" applyProtection="1">
      <protection locked="0"/>
    </xf>
    <xf numFmtId="0" fontId="31" fillId="0" borderId="0" xfId="0" applyFont="1" applyFill="1" applyBorder="1" applyProtection="1">
      <protection locked="0"/>
    </xf>
    <xf numFmtId="14" fontId="0" fillId="0" borderId="0" xfId="0" applyNumberFormat="1" applyBorder="1" applyAlignment="1" applyProtection="1">
      <alignment horizontal="left"/>
      <protection locked="0"/>
    </xf>
    <xf numFmtId="0" fontId="31" fillId="5" borderId="50" xfId="0" applyFont="1" applyFill="1" applyBorder="1" applyAlignment="1" applyProtection="1">
      <alignment horizontal="center" vertical="center"/>
      <protection locked="0"/>
    </xf>
    <xf numFmtId="0" fontId="37" fillId="5" borderId="51" xfId="0" applyFont="1" applyFill="1" applyBorder="1" applyAlignment="1" applyProtection="1">
      <alignment horizontal="center" vertical="center"/>
      <protection locked="0"/>
    </xf>
    <xf numFmtId="0" fontId="37" fillId="5" borderId="51" xfId="0" applyFont="1" applyFill="1" applyBorder="1" applyAlignment="1" applyProtection="1">
      <alignment horizontal="center" vertical="center" wrapText="1"/>
      <protection locked="0"/>
    </xf>
    <xf numFmtId="0" fontId="37" fillId="5" borderId="9" xfId="0" applyFont="1" applyFill="1" applyBorder="1" applyAlignment="1" applyProtection="1">
      <alignment horizontal="center" vertical="center" wrapText="1"/>
      <protection locked="0"/>
    </xf>
    <xf numFmtId="0" fontId="31" fillId="0" borderId="52" xfId="0" applyFont="1" applyBorder="1" applyAlignment="1" applyProtection="1">
      <alignment horizontal="left"/>
      <protection locked="0"/>
    </xf>
    <xf numFmtId="0" fontId="31" fillId="0" borderId="52" xfId="0" applyFont="1" applyBorder="1" applyAlignment="1" applyProtection="1">
      <alignment horizontal="right"/>
      <protection locked="0"/>
    </xf>
    <xf numFmtId="0" fontId="31" fillId="0" borderId="52" xfId="0" applyFont="1" applyBorder="1" applyAlignment="1" applyProtection="1">
      <alignment horizontal="center"/>
      <protection locked="0"/>
    </xf>
    <xf numFmtId="0" fontId="31" fillId="0" borderId="0" xfId="0" applyFont="1" applyBorder="1" applyAlignment="1" applyProtection="1">
      <alignment horizontal="center"/>
      <protection locked="0"/>
    </xf>
    <xf numFmtId="0" fontId="38" fillId="0" borderId="0" xfId="0" applyFont="1" applyAlignment="1" applyProtection="1">
      <alignment horizontal="center" vertical="center"/>
      <protection locked="0"/>
    </xf>
    <xf numFmtId="49" fontId="0" fillId="0" borderId="10" xfId="0" applyNumberFormat="1" applyBorder="1" applyAlignment="1" applyProtection="1">
      <alignment horizontal="left" vertical="center" wrapText="1"/>
      <protection locked="0"/>
    </xf>
    <xf numFmtId="49" fontId="0" fillId="0" borderId="5" xfId="0" applyNumberFormat="1" applyBorder="1" applyAlignment="1" applyProtection="1">
      <alignment horizontal="left" vertical="center"/>
      <protection locked="0"/>
    </xf>
    <xf numFmtId="2" fontId="0" fillId="0" borderId="10"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6"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43" fontId="6" fillId="0" borderId="0" xfId="3" applyFont="1" applyProtection="1">
      <protection locked="0"/>
    </xf>
    <xf numFmtId="0" fontId="0" fillId="3" borderId="12" xfId="0" applyFill="1" applyBorder="1" applyAlignment="1" applyProtection="1">
      <alignment horizontal="center" vertical="center"/>
      <protection locked="0"/>
    </xf>
    <xf numFmtId="167" fontId="0" fillId="0" borderId="12" xfId="0" applyNumberFormat="1" applyBorder="1" applyAlignment="1" applyProtection="1">
      <alignment horizontal="center" vertical="center" wrapText="1"/>
      <protection locked="0"/>
    </xf>
    <xf numFmtId="9" fontId="6" fillId="0" borderId="12" xfId="7"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6" fillId="0" borderId="13" xfId="7" applyFon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0" fillId="3" borderId="15" xfId="0" applyFill="1" applyBorder="1" applyAlignment="1" applyProtection="1">
      <alignment horizontal="center" vertical="center"/>
      <protection locked="0"/>
    </xf>
    <xf numFmtId="2" fontId="0" fillId="3" borderId="12" xfId="0" applyNumberFormat="1" applyFill="1" applyBorder="1" applyAlignment="1" applyProtection="1">
      <alignment horizontal="center" vertical="center" wrapText="1"/>
      <protection locked="0"/>
    </xf>
    <xf numFmtId="167" fontId="0" fillId="3" borderId="16" xfId="0" applyNumberFormat="1" applyFill="1" applyBorder="1" applyAlignment="1" applyProtection="1">
      <alignment horizontal="center" vertical="center" wrapText="1"/>
      <protection locked="0"/>
    </xf>
    <xf numFmtId="9" fontId="6" fillId="3" borderId="1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9" fontId="0" fillId="0" borderId="18" xfId="0" applyNumberFormat="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167" fontId="0" fillId="3" borderId="19" xfId="0" applyNumberFormat="1" applyFill="1" applyBorder="1" applyAlignment="1" applyProtection="1">
      <alignment horizontal="center" vertical="center" wrapText="1"/>
      <protection locked="0"/>
    </xf>
    <xf numFmtId="9" fontId="6" fillId="3" borderId="13" xfId="7" applyFont="1" applyFill="1" applyBorder="1" applyAlignment="1" applyProtection="1">
      <alignment horizontal="center" vertical="center" wrapText="1"/>
      <protection locked="0"/>
    </xf>
    <xf numFmtId="4" fontId="0" fillId="3" borderId="20" xfId="0" applyNumberFormat="1" applyFill="1" applyBorder="1" applyAlignment="1" applyProtection="1">
      <alignment horizontal="center" vertical="center" wrapText="1"/>
    </xf>
    <xf numFmtId="49" fontId="0" fillId="0" borderId="21" xfId="0" applyNumberFormat="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23" xfId="0" applyNumberFormat="1" applyFill="1" applyBorder="1" applyAlignment="1" applyProtection="1">
      <alignment horizontal="center" vertical="center" wrapText="1"/>
      <protection locked="0"/>
    </xf>
    <xf numFmtId="9" fontId="6" fillId="3" borderId="22" xfId="7" applyFont="1" applyFill="1" applyBorder="1" applyAlignment="1" applyProtection="1">
      <alignment horizontal="center" vertical="center" wrapText="1"/>
      <protection locked="0"/>
    </xf>
    <xf numFmtId="4" fontId="0" fillId="3" borderId="24" xfId="0" applyNumberFormat="1" applyFill="1" applyBorder="1" applyAlignment="1" applyProtection="1">
      <alignment horizontal="center" vertical="center" wrapText="1"/>
    </xf>
    <xf numFmtId="0" fontId="0" fillId="0" borderId="15" xfId="0" applyBorder="1" applyAlignment="1" applyProtection="1">
      <alignment horizontal="center" vertical="center"/>
      <protection locked="0"/>
    </xf>
    <xf numFmtId="2" fontId="0" fillId="0" borderId="12" xfId="0" applyNumberFormat="1" applyBorder="1" applyAlignment="1" applyProtection="1">
      <alignment horizontal="center" vertical="center" wrapText="1"/>
      <protection locked="0"/>
    </xf>
    <xf numFmtId="167" fontId="0" fillId="0" borderId="16"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2" fontId="0" fillId="0" borderId="13" xfId="0" applyNumberFormat="1" applyBorder="1" applyAlignment="1" applyProtection="1">
      <alignment horizontal="center" vertical="center" wrapText="1"/>
      <protection locked="0"/>
    </xf>
    <xf numFmtId="167"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xf>
    <xf numFmtId="0" fontId="0" fillId="0" borderId="25" xfId="0"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167" fontId="0" fillId="0" borderId="23" xfId="0" applyNumberFormat="1" applyBorder="1" applyAlignment="1" applyProtection="1">
      <alignment horizontal="center" vertical="center" wrapText="1"/>
      <protection locked="0"/>
    </xf>
    <xf numFmtId="9" fontId="6" fillId="0" borderId="22"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6"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1"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39" fillId="0" borderId="26" xfId="0" applyNumberFormat="1" applyFont="1" applyBorder="1" applyAlignment="1" applyProtection="1">
      <alignment horizontal="center" vertical="center"/>
      <protection locked="0"/>
    </xf>
    <xf numFmtId="4" fontId="39" fillId="3" borderId="27" xfId="0" applyNumberFormat="1" applyFont="1" applyFill="1" applyBorder="1" applyAlignment="1" applyProtection="1">
      <alignment horizontal="center" vertical="center"/>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39" fillId="0" borderId="2" xfId="0" applyNumberFormat="1" applyFont="1" applyBorder="1" applyAlignment="1" applyProtection="1">
      <alignment horizontal="center" vertical="center"/>
      <protection locked="0"/>
    </xf>
    <xf numFmtId="4" fontId="39" fillId="0" borderId="28" xfId="0" applyNumberFormat="1" applyFont="1" applyBorder="1" applyAlignment="1" applyProtection="1">
      <alignment horizontal="center" vertical="center"/>
    </xf>
    <xf numFmtId="4" fontId="40" fillId="0" borderId="26" xfId="0" applyNumberFormat="1" applyFont="1" applyBorder="1" applyAlignment="1" applyProtection="1">
      <alignment horizontal="center" vertical="center"/>
      <protection locked="0"/>
    </xf>
    <xf numFmtId="4" fontId="40" fillId="0" borderId="27" xfId="0" applyNumberFormat="1" applyFont="1" applyBorder="1" applyAlignment="1" applyProtection="1">
      <alignment horizontal="center" vertical="center"/>
      <protection locked="0"/>
    </xf>
    <xf numFmtId="4" fontId="40" fillId="3" borderId="27"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1" fillId="0" borderId="0" xfId="0" applyFont="1" applyBorder="1" applyProtection="1">
      <protection locked="0"/>
    </xf>
    <xf numFmtId="0" fontId="38"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2" fillId="0" borderId="0" xfId="0" applyFont="1" applyProtection="1">
      <protection locked="0"/>
    </xf>
    <xf numFmtId="0" fontId="43" fillId="0" borderId="0" xfId="0" applyFont="1" applyBorder="1" applyAlignment="1" applyProtection="1">
      <alignment vertical="center"/>
      <protection locked="0"/>
    </xf>
    <xf numFmtId="4" fontId="43" fillId="0" borderId="0" xfId="0" applyNumberFormat="1" applyFont="1" applyBorder="1" applyAlignment="1" applyProtection="1">
      <alignment horizontal="center" vertical="center"/>
      <protection locked="0"/>
    </xf>
    <xf numFmtId="4" fontId="43" fillId="0" borderId="2" xfId="0" applyNumberFormat="1" applyFont="1" applyBorder="1" applyAlignment="1" applyProtection="1">
      <alignment vertical="center"/>
    </xf>
    <xf numFmtId="4" fontId="43" fillId="0" borderId="0" xfId="0" applyNumberFormat="1" applyFont="1" applyBorder="1" applyAlignment="1" applyProtection="1">
      <alignment vertical="center"/>
    </xf>
    <xf numFmtId="4" fontId="35" fillId="0" borderId="0" xfId="0" applyNumberFormat="1" applyFont="1" applyBorder="1" applyProtection="1">
      <protection locked="0"/>
    </xf>
    <xf numFmtId="0" fontId="26" fillId="0" borderId="0" xfId="0" applyNumberFormat="1" applyFont="1" applyBorder="1" applyAlignment="1" applyProtection="1">
      <alignment horizontal="left"/>
      <protection locked="0"/>
    </xf>
    <xf numFmtId="43" fontId="44" fillId="0" borderId="0" xfId="3" applyFont="1" applyBorder="1" applyAlignment="1" applyProtection="1">
      <alignment horizontal="right"/>
    </xf>
    <xf numFmtId="43" fontId="26" fillId="0" borderId="0" xfId="3" applyFont="1" applyBorder="1" applyAlignment="1" applyProtection="1">
      <alignment horizontal="right" vertical="center"/>
    </xf>
    <xf numFmtId="0" fontId="45" fillId="0" borderId="0" xfId="0" applyFont="1" applyProtection="1">
      <protection locked="0"/>
    </xf>
    <xf numFmtId="0" fontId="0" fillId="0" borderId="0" xfId="0" applyAlignment="1" applyProtection="1">
      <protection locked="0"/>
    </xf>
    <xf numFmtId="0" fontId="0" fillId="0" borderId="53" xfId="0" applyBorder="1" applyProtection="1">
      <protection locked="0"/>
    </xf>
    <xf numFmtId="0" fontId="0" fillId="0" borderId="54" xfId="0" applyBorder="1" applyProtection="1">
      <protection locked="0"/>
    </xf>
    <xf numFmtId="0" fontId="0" fillId="0" borderId="55" xfId="0" applyBorder="1" applyProtection="1">
      <protection locked="0"/>
    </xf>
    <xf numFmtId="0" fontId="0" fillId="0" borderId="29" xfId="0" applyBorder="1" applyProtection="1">
      <protection locked="0"/>
    </xf>
    <xf numFmtId="0" fontId="46" fillId="0" borderId="0" xfId="0" applyFont="1" applyProtection="1">
      <protection locked="0"/>
    </xf>
    <xf numFmtId="43" fontId="46" fillId="0" borderId="0" xfId="0" applyNumberFormat="1" applyFont="1" applyProtection="1">
      <protection locked="0"/>
    </xf>
    <xf numFmtId="0" fontId="47" fillId="0" borderId="0" xfId="1" applyFont="1" applyProtection="1">
      <protection locked="0"/>
    </xf>
    <xf numFmtId="0" fontId="0" fillId="2" borderId="30" xfId="0" applyFill="1" applyBorder="1" applyProtection="1">
      <protection locked="0"/>
    </xf>
    <xf numFmtId="0" fontId="0" fillId="2" borderId="29" xfId="0" applyFill="1" applyBorder="1" applyProtection="1">
      <protection locked="0"/>
    </xf>
    <xf numFmtId="0" fontId="48" fillId="2" borderId="29" xfId="0" applyFont="1" applyFill="1" applyBorder="1" applyAlignment="1" applyProtection="1">
      <alignment vertical="center"/>
      <protection locked="0"/>
    </xf>
    <xf numFmtId="0" fontId="49" fillId="2" borderId="29" xfId="0" applyFont="1" applyFill="1" applyBorder="1" applyAlignment="1" applyProtection="1">
      <alignment vertical="center"/>
      <protection locked="0"/>
    </xf>
    <xf numFmtId="0" fontId="0" fillId="2" borderId="31"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29" fillId="2" borderId="32" xfId="0" applyFont="1" applyFill="1" applyBorder="1" applyProtection="1">
      <protection locked="0"/>
    </xf>
    <xf numFmtId="0" fontId="26" fillId="2" borderId="0" xfId="0" applyFont="1" applyFill="1" applyBorder="1" applyProtection="1">
      <protection locked="0"/>
    </xf>
    <xf numFmtId="0" fontId="29" fillId="2" borderId="0" xfId="0" applyFont="1" applyFill="1" applyBorder="1" applyProtection="1">
      <protection locked="0"/>
    </xf>
    <xf numFmtId="0" fontId="50" fillId="2" borderId="0" xfId="0" applyFont="1" applyFill="1" applyBorder="1" applyAlignment="1" applyProtection="1">
      <alignment horizontal="right" vertical="center"/>
      <protection locked="0"/>
    </xf>
    <xf numFmtId="0" fontId="51" fillId="2" borderId="0" xfId="0" applyFont="1" applyFill="1" applyBorder="1" applyAlignment="1" applyProtection="1">
      <alignment horizontal="left" vertical="center"/>
      <protection locked="0"/>
    </xf>
    <xf numFmtId="0" fontId="30" fillId="2" borderId="32" xfId="0" applyFont="1" applyFill="1" applyBorder="1" applyAlignment="1" applyProtection="1">
      <alignment horizontal="right" vertical="center"/>
      <protection locked="0"/>
    </xf>
    <xf numFmtId="0" fontId="29" fillId="0" borderId="0" xfId="0" applyFont="1" applyBorder="1" applyProtection="1">
      <protection locked="0"/>
    </xf>
    <xf numFmtId="0" fontId="43" fillId="0" borderId="0" xfId="0" applyFont="1" applyBorder="1" applyAlignment="1" applyProtection="1">
      <protection locked="0"/>
    </xf>
    <xf numFmtId="14" fontId="33" fillId="6" borderId="0" xfId="0" applyNumberFormat="1" applyFont="1" applyFill="1" applyBorder="1" applyAlignment="1" applyProtection="1">
      <alignment horizontal="left"/>
      <protection locked="0"/>
    </xf>
    <xf numFmtId="0" fontId="29" fillId="0" borderId="32" xfId="0" applyFont="1" applyBorder="1" applyProtection="1">
      <protection locked="0"/>
    </xf>
    <xf numFmtId="0" fontId="0" fillId="0" borderId="32" xfId="0" applyBorder="1" applyProtection="1">
      <protection locked="0"/>
    </xf>
    <xf numFmtId="0" fontId="31" fillId="4" borderId="30" xfId="0" applyFont="1" applyFill="1" applyBorder="1" applyProtection="1">
      <protection locked="0"/>
    </xf>
    <xf numFmtId="0" fontId="0" fillId="4" borderId="29" xfId="0" applyFill="1" applyBorder="1" applyProtection="1">
      <protection locked="0"/>
    </xf>
    <xf numFmtId="0" fontId="0" fillId="3" borderId="33" xfId="0" applyFill="1" applyBorder="1" applyProtection="1">
      <protection locked="0"/>
    </xf>
    <xf numFmtId="0" fontId="0" fillId="3" borderId="29" xfId="0" applyFill="1" applyBorder="1" applyProtection="1">
      <protection locked="0"/>
    </xf>
    <xf numFmtId="0" fontId="31" fillId="3" borderId="29" xfId="0" applyFont="1" applyFill="1" applyBorder="1" applyAlignment="1" applyProtection="1">
      <alignment horizontal="left"/>
      <protection locked="0"/>
    </xf>
    <xf numFmtId="0" fontId="0" fillId="3" borderId="31" xfId="0" applyFill="1" applyBorder="1" applyProtection="1">
      <protection locked="0"/>
    </xf>
    <xf numFmtId="0" fontId="32" fillId="4" borderId="4" xfId="0" applyFont="1" applyFill="1" applyBorder="1" applyAlignment="1" applyProtection="1">
      <alignment horizontal="left" indent="1"/>
      <protection locked="0"/>
    </xf>
    <xf numFmtId="0" fontId="0" fillId="3" borderId="32" xfId="0" applyFill="1" applyBorder="1" applyProtection="1">
      <protection locked="0"/>
    </xf>
    <xf numFmtId="0" fontId="31" fillId="4" borderId="4" xfId="0" applyFont="1" applyFill="1" applyBorder="1" applyAlignment="1" applyProtection="1">
      <alignment horizontal="left" indent="1"/>
      <protection locked="0"/>
    </xf>
    <xf numFmtId="0" fontId="34" fillId="4" borderId="4" xfId="0" applyFont="1" applyFill="1" applyBorder="1" applyAlignment="1" applyProtection="1">
      <alignment horizontal="left" indent="1"/>
      <protection locked="0"/>
    </xf>
    <xf numFmtId="0" fontId="34" fillId="4" borderId="34" xfId="0" applyFont="1" applyFill="1" applyBorder="1" applyAlignment="1" applyProtection="1">
      <alignment horizontal="left" indent="1"/>
      <protection locked="0"/>
    </xf>
    <xf numFmtId="1" fontId="0" fillId="4" borderId="35" xfId="0" applyNumberFormat="1" applyFill="1" applyBorder="1" applyAlignment="1" applyProtection="1">
      <alignment horizontal="left"/>
      <protection locked="0"/>
    </xf>
    <xf numFmtId="0" fontId="0" fillId="3" borderId="36" xfId="0" applyFill="1" applyBorder="1" applyProtection="1">
      <protection locked="0"/>
    </xf>
    <xf numFmtId="0" fontId="0" fillId="3" borderId="35" xfId="0" applyFill="1" applyBorder="1" applyProtection="1">
      <protection locked="0"/>
    </xf>
    <xf numFmtId="0" fontId="31" fillId="3" borderId="35" xfId="0" applyFont="1" applyFill="1" applyBorder="1" applyAlignment="1" applyProtection="1">
      <alignment vertical="top" wrapText="1"/>
      <protection locked="0"/>
    </xf>
    <xf numFmtId="0" fontId="35" fillId="0" borderId="0" xfId="0" applyFont="1" applyBorder="1" applyProtection="1">
      <protection locked="0"/>
    </xf>
    <xf numFmtId="0" fontId="0" fillId="0" borderId="0" xfId="0" applyFill="1" applyBorder="1" applyAlignment="1" applyProtection="1">
      <alignment horizontal="left" vertical="top" wrapText="1"/>
      <protection locked="0"/>
    </xf>
    <xf numFmtId="0" fontId="31" fillId="5" borderId="9" xfId="0" applyFont="1" applyFill="1" applyBorder="1" applyAlignment="1" applyProtection="1">
      <alignment horizontal="center" vertical="center"/>
      <protection locked="0"/>
    </xf>
    <xf numFmtId="0" fontId="37" fillId="5" borderId="9" xfId="0" applyFont="1" applyFill="1" applyBorder="1" applyAlignment="1" applyProtection="1">
      <alignment horizontal="center" vertical="center"/>
      <protection locked="0"/>
    </xf>
    <xf numFmtId="0" fontId="31" fillId="0" borderId="5" xfId="0" applyFont="1" applyBorder="1" applyAlignment="1" applyProtection="1">
      <alignment horizontal="left"/>
      <protection locked="0"/>
    </xf>
    <xf numFmtId="0" fontId="31" fillId="0" borderId="2" xfId="0" applyFont="1" applyBorder="1" applyAlignment="1" applyProtection="1">
      <alignment horizontal="left"/>
      <protection locked="0"/>
    </xf>
    <xf numFmtId="0" fontId="31" fillId="0" borderId="2" xfId="0" applyFont="1" applyBorder="1" applyAlignment="1" applyProtection="1">
      <alignment horizontal="right"/>
      <protection locked="0"/>
    </xf>
    <xf numFmtId="0" fontId="31" fillId="0" borderId="2" xfId="0" applyFont="1" applyBorder="1" applyAlignment="1" applyProtection="1">
      <alignment horizontal="center"/>
      <protection locked="0"/>
    </xf>
    <xf numFmtId="0" fontId="31" fillId="0" borderId="6" xfId="0" applyFont="1" applyBorder="1" applyAlignment="1" applyProtection="1">
      <alignment horizontal="center"/>
      <protection locked="0"/>
    </xf>
    <xf numFmtId="49" fontId="0" fillId="0" borderId="13"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13" xfId="0" applyNumberFormat="1" applyBorder="1" applyAlignment="1" applyProtection="1">
      <alignment vertical="center" wrapText="1"/>
      <protection locked="0"/>
    </xf>
    <xf numFmtId="167" fontId="0" fillId="0" borderId="19" xfId="0" applyNumberFormat="1" applyBorder="1" applyAlignment="1" applyProtection="1">
      <alignment horizontal="right" vertical="center" wrapText="1"/>
      <protection locked="0"/>
    </xf>
    <xf numFmtId="9" fontId="6" fillId="0" borderId="13" xfId="7" applyFont="1" applyBorder="1" applyAlignment="1" applyProtection="1">
      <alignment horizontal="right" vertical="center" wrapText="1"/>
      <protection locked="0"/>
    </xf>
    <xf numFmtId="4" fontId="0" fillId="0" borderId="13"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0" fontId="20" fillId="0" borderId="3" xfId="0" applyFont="1" applyBorder="1" applyAlignment="1" applyProtection="1">
      <alignment horizontal="center" vertical="center"/>
      <protection locked="0"/>
    </xf>
    <xf numFmtId="4" fontId="0" fillId="0" borderId="13" xfId="0" applyNumberFormat="1" applyBorder="1" applyAlignment="1" applyProtection="1">
      <alignment horizontal="center" vertical="center" wrapText="1"/>
    </xf>
    <xf numFmtId="49" fontId="0" fillId="0" borderId="3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37"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6" fillId="0" borderId="37" xfId="7" applyFont="1" applyBorder="1" applyAlignment="1" applyProtection="1">
      <alignment horizontal="center" vertical="center" wrapText="1"/>
      <protection locked="0"/>
    </xf>
    <xf numFmtId="4" fontId="0" fillId="0" borderId="37" xfId="0" applyNumberFormat="1" applyBorder="1" applyAlignment="1" applyProtection="1">
      <alignment horizontal="center" vertical="center" wrapText="1"/>
    </xf>
    <xf numFmtId="0" fontId="0" fillId="0" borderId="26" xfId="0" applyBorder="1" applyProtection="1">
      <protection locked="0"/>
    </xf>
    <xf numFmtId="4" fontId="39" fillId="0" borderId="9" xfId="0" applyNumberFormat="1" applyFont="1" applyBorder="1" applyAlignment="1" applyProtection="1">
      <alignment horizontal="center" vertical="center"/>
      <protection locked="0"/>
    </xf>
    <xf numFmtId="4" fontId="39" fillId="3" borderId="9" xfId="0" applyNumberFormat="1" applyFont="1" applyFill="1" applyBorder="1" applyAlignment="1" applyProtection="1">
      <alignment horizontal="center" vertical="center"/>
    </xf>
    <xf numFmtId="4" fontId="39" fillId="0" borderId="0" xfId="0" applyNumberFormat="1" applyFont="1" applyBorder="1" applyAlignment="1" applyProtection="1">
      <alignment horizontal="center" vertical="center"/>
      <protection locked="0"/>
    </xf>
    <xf numFmtId="4" fontId="39" fillId="0" borderId="0" xfId="0" applyNumberFormat="1" applyFont="1" applyBorder="1" applyAlignment="1" applyProtection="1">
      <alignment horizontal="center" vertical="center"/>
    </xf>
    <xf numFmtId="4" fontId="40" fillId="3" borderId="38" xfId="0" applyNumberFormat="1" applyFont="1" applyFill="1" applyBorder="1" applyAlignment="1" applyProtection="1">
      <alignment horizontal="center" vertical="center"/>
    </xf>
    <xf numFmtId="0" fontId="42" fillId="0" borderId="0" xfId="0" applyFont="1" applyBorder="1" applyProtection="1">
      <protection locked="0"/>
    </xf>
    <xf numFmtId="0" fontId="45" fillId="0" borderId="0" xfId="0" applyFont="1" applyBorder="1" applyProtection="1">
      <protection locked="0"/>
    </xf>
    <xf numFmtId="0" fontId="0" fillId="0" borderId="0" xfId="0" applyBorder="1" applyAlignment="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3" borderId="0" xfId="0" applyFont="1" applyFill="1" applyBorder="1" applyAlignment="1" applyProtection="1">
      <alignment wrapText="1"/>
      <protection locked="0"/>
    </xf>
    <xf numFmtId="0" fontId="0" fillId="3" borderId="32"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2" fontId="6" fillId="0" borderId="0" xfId="7" applyNumberFormat="1" applyFont="1" applyAlignment="1">
      <alignment horizontal="right" indent="1"/>
    </xf>
    <xf numFmtId="2" fontId="26" fillId="0" borderId="0" xfId="7" applyNumberFormat="1" applyFont="1" applyFill="1" applyAlignment="1">
      <alignment horizontal="center"/>
    </xf>
    <xf numFmtId="0" fontId="19" fillId="2" borderId="0" xfId="0" applyFont="1" applyFill="1" applyBorder="1" applyAlignment="1">
      <alignment vertical="center" wrapText="1"/>
    </xf>
    <xf numFmtId="14" fontId="24" fillId="3" borderId="0" xfId="0" applyNumberFormat="1" applyFont="1" applyFill="1" applyBorder="1" applyAlignment="1">
      <alignment horizontal="center" vertical="center"/>
    </xf>
    <xf numFmtId="14" fontId="19" fillId="2" borderId="0" xfId="0" applyNumberFormat="1" applyFont="1" applyFill="1" applyBorder="1" applyAlignment="1">
      <alignment vertical="center"/>
    </xf>
    <xf numFmtId="0" fontId="19" fillId="0" borderId="9" xfId="0" applyFont="1" applyBorder="1" applyAlignment="1">
      <alignment horizontal="center" vertical="center"/>
    </xf>
    <xf numFmtId="0" fontId="19" fillId="0" borderId="9" xfId="0" applyFont="1" applyBorder="1" applyAlignment="1">
      <alignment vertical="center"/>
    </xf>
    <xf numFmtId="0" fontId="19" fillId="3" borderId="9" xfId="0" applyFont="1" applyFill="1" applyBorder="1" applyAlignment="1">
      <alignment vertical="center"/>
    </xf>
    <xf numFmtId="0" fontId="19" fillId="7" borderId="9" xfId="0" applyFont="1" applyFill="1" applyBorder="1" applyAlignment="1">
      <alignment vertical="center"/>
    </xf>
    <xf numFmtId="0" fontId="19" fillId="4" borderId="9" xfId="0" applyFont="1" applyFill="1" applyBorder="1" applyAlignment="1">
      <alignment horizontal="center" vertical="center"/>
    </xf>
    <xf numFmtId="0" fontId="25" fillId="4" borderId="9" xfId="0" applyFont="1" applyFill="1" applyBorder="1" applyAlignment="1">
      <alignment horizontal="center" vertical="center"/>
    </xf>
    <xf numFmtId="0" fontId="0" fillId="4" borderId="9" xfId="0" applyFill="1" applyBorder="1" applyAlignment="1">
      <alignment vertical="center"/>
    </xf>
    <xf numFmtId="0" fontId="18" fillId="3" borderId="39" xfId="0" applyFont="1" applyFill="1" applyBorder="1" applyAlignment="1" applyProtection="1">
      <alignment horizontal="left"/>
      <protection locked="0"/>
    </xf>
    <xf numFmtId="14" fontId="52" fillId="6" borderId="0" xfId="0" applyNumberFormat="1" applyFont="1" applyFill="1" applyBorder="1" applyAlignment="1" applyProtection="1">
      <alignment horizontal="left"/>
      <protection locked="0"/>
    </xf>
    <xf numFmtId="0" fontId="18" fillId="0" borderId="0" xfId="0" applyFont="1" applyAlignment="1">
      <alignment horizontal="left" vertical="center"/>
    </xf>
    <xf numFmtId="0" fontId="19" fillId="0" borderId="0" xfId="0" applyFont="1" applyAlignment="1">
      <alignment horizontal="center" vertical="center"/>
    </xf>
    <xf numFmtId="0" fontId="0" fillId="0" borderId="0" xfId="0"/>
    <xf numFmtId="0" fontId="53" fillId="0" borderId="0" xfId="0" applyFont="1" applyAlignment="1">
      <alignment vertical="center"/>
    </xf>
    <xf numFmtId="0" fontId="54"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6" fillId="0" borderId="0" xfId="7" applyNumberFormat="1" applyFont="1" applyAlignment="1">
      <alignment horizontal="center"/>
    </xf>
    <xf numFmtId="2" fontId="26" fillId="0" borderId="0" xfId="0" applyNumberFormat="1" applyFont="1" applyFill="1" applyAlignment="1">
      <alignment horizontal="center"/>
    </xf>
    <xf numFmtId="0" fontId="55" fillId="0" borderId="0" xfId="0" applyFont="1"/>
    <xf numFmtId="0" fontId="33" fillId="3" borderId="41" xfId="0" applyFont="1" applyFill="1" applyBorder="1" applyAlignment="1">
      <alignment vertical="center"/>
    </xf>
    <xf numFmtId="0" fontId="33" fillId="3" borderId="42" xfId="0" applyFont="1" applyFill="1" applyBorder="1" applyAlignment="1">
      <alignment vertical="center" wrapText="1"/>
    </xf>
    <xf numFmtId="2" fontId="33" fillId="3" borderId="42" xfId="0" applyNumberFormat="1" applyFont="1" applyFill="1" applyBorder="1" applyAlignment="1">
      <alignment horizontal="right" vertical="center" wrapText="1"/>
    </xf>
    <xf numFmtId="0" fontId="33" fillId="3" borderId="42" xfId="0" applyFont="1" applyFill="1" applyBorder="1" applyAlignment="1">
      <alignment horizontal="left" vertical="center" wrapText="1" indent="1"/>
    </xf>
    <xf numFmtId="0" fontId="0" fillId="0" borderId="0" xfId="0" applyBorder="1"/>
    <xf numFmtId="2" fontId="33" fillId="3" borderId="42" xfId="7" applyNumberFormat="1" applyFont="1" applyFill="1" applyBorder="1" applyAlignment="1">
      <alignment horizontal="center" vertical="center" wrapText="1"/>
    </xf>
    <xf numFmtId="2" fontId="56" fillId="3" borderId="42" xfId="7" applyNumberFormat="1" applyFont="1" applyFill="1" applyBorder="1" applyAlignment="1">
      <alignment horizontal="center" vertical="center" wrapText="1"/>
    </xf>
    <xf numFmtId="2" fontId="6" fillId="8" borderId="40" xfId="7" applyNumberFormat="1" applyFont="1" applyFill="1" applyBorder="1" applyAlignment="1" applyProtection="1">
      <alignment horizontal="right" vertical="center" indent="1"/>
      <protection locked="0"/>
    </xf>
    <xf numFmtId="2" fontId="26" fillId="0" borderId="40" xfId="7" applyNumberFormat="1" applyFont="1" applyFill="1" applyBorder="1" applyAlignment="1">
      <alignment horizontal="center" vertical="center"/>
    </xf>
    <xf numFmtId="2" fontId="0" fillId="0" borderId="0" xfId="0" applyNumberFormat="1" applyAlignment="1">
      <alignment horizontal="right" vertical="center" indent="1"/>
    </xf>
    <xf numFmtId="0" fontId="0" fillId="2" borderId="40" xfId="0" applyFill="1" applyBorder="1" applyAlignment="1">
      <alignment horizontal="left" vertical="center" indent="1"/>
    </xf>
    <xf numFmtId="0" fontId="0" fillId="2" borderId="40" xfId="0" applyFill="1" applyBorder="1" applyAlignment="1" applyProtection="1">
      <alignment vertical="center"/>
      <protection locked="0"/>
    </xf>
    <xf numFmtId="49" fontId="25" fillId="2" borderId="40" xfId="0" applyNumberFormat="1" applyFont="1" applyFill="1" applyBorder="1" applyAlignment="1" applyProtection="1">
      <alignment horizontal="left" vertical="center" indent="1"/>
      <protection locked="0"/>
    </xf>
    <xf numFmtId="44" fontId="0" fillId="2" borderId="40" xfId="0" applyNumberFormat="1" applyFill="1" applyBorder="1" applyAlignment="1" applyProtection="1">
      <alignment horizontal="right" vertical="center" indent="1"/>
      <protection locked="0"/>
    </xf>
    <xf numFmtId="2" fontId="6" fillId="8" borderId="40" xfId="7" applyNumberFormat="1" applyFont="1" applyFill="1" applyBorder="1" applyAlignment="1" applyProtection="1">
      <alignment horizontal="center" vertical="center"/>
      <protection locked="0"/>
    </xf>
    <xf numFmtId="14" fontId="0" fillId="0" borderId="0" xfId="0" applyNumberFormat="1"/>
    <xf numFmtId="0" fontId="20" fillId="0" borderId="0" xfId="0" applyFont="1"/>
    <xf numFmtId="0" fontId="0" fillId="8" borderId="0" xfId="0" applyFill="1"/>
    <xf numFmtId="0" fontId="0" fillId="2" borderId="0" xfId="0" applyFill="1"/>
    <xf numFmtId="9" fontId="0" fillId="0" borderId="0" xfId="0" applyNumberFormat="1"/>
    <xf numFmtId="2" fontId="6" fillId="8" borderId="0" xfId="7" applyNumberFormat="1" applyFont="1" applyFill="1" applyAlignment="1">
      <alignment horizontal="right" indent="1"/>
    </xf>
    <xf numFmtId="0" fontId="0" fillId="9" borderId="40" xfId="0" applyFill="1" applyBorder="1" applyAlignment="1" applyProtection="1">
      <alignment vertical="center"/>
      <protection locked="0"/>
    </xf>
    <xf numFmtId="44" fontId="0" fillId="9" borderId="40" xfId="0" applyNumberFormat="1" applyFill="1" applyBorder="1" applyAlignment="1" applyProtection="1">
      <alignment horizontal="right" vertical="center" indent="1"/>
      <protection locked="0"/>
    </xf>
    <xf numFmtId="49" fontId="25" fillId="9" borderId="40" xfId="0" applyNumberFormat="1" applyFont="1" applyFill="1" applyBorder="1" applyAlignment="1" applyProtection="1">
      <alignment horizontal="left" vertical="center" indent="1"/>
      <protection locked="0"/>
    </xf>
    <xf numFmtId="44" fontId="0" fillId="10" borderId="40" xfId="0" applyNumberFormat="1" applyFill="1" applyBorder="1" applyAlignment="1" applyProtection="1">
      <alignment horizontal="right" vertical="center" indent="1"/>
      <protection locked="0"/>
    </xf>
    <xf numFmtId="49" fontId="25" fillId="10" borderId="40" xfId="0" applyNumberFormat="1" applyFont="1" applyFill="1" applyBorder="1" applyAlignment="1" applyProtection="1">
      <alignment horizontal="left" vertical="center" indent="1"/>
      <protection locked="0"/>
    </xf>
    <xf numFmtId="0" fontId="0" fillId="11" borderId="40" xfId="0" applyFill="1" applyBorder="1" applyAlignment="1" applyProtection="1">
      <alignment vertical="center"/>
      <protection locked="0"/>
    </xf>
    <xf numFmtId="44" fontId="0" fillId="11" borderId="40" xfId="0" applyNumberFormat="1" applyFill="1" applyBorder="1" applyAlignment="1" applyProtection="1">
      <alignment horizontal="right" vertical="center" indent="1"/>
      <protection locked="0"/>
    </xf>
    <xf numFmtId="49" fontId="25" fillId="11" borderId="40" xfId="0" applyNumberFormat="1" applyFont="1" applyFill="1" applyBorder="1" applyAlignment="1" applyProtection="1">
      <alignment horizontal="left" vertical="center" indent="1"/>
      <protection locked="0"/>
    </xf>
    <xf numFmtId="0" fontId="25" fillId="11" borderId="40" xfId="0" applyFont="1" applyFill="1" applyBorder="1" applyAlignment="1" applyProtection="1">
      <alignment vertical="center"/>
      <protection locked="0"/>
    </xf>
    <xf numFmtId="0" fontId="0" fillId="12" borderId="40" xfId="0" applyFill="1" applyBorder="1" applyAlignment="1" applyProtection="1">
      <alignment vertical="center"/>
      <protection locked="0"/>
    </xf>
    <xf numFmtId="44" fontId="0" fillId="12" borderId="40" xfId="0" applyNumberFormat="1" applyFill="1" applyBorder="1" applyAlignment="1" applyProtection="1">
      <alignment horizontal="right" vertical="center" indent="1"/>
      <protection locked="0"/>
    </xf>
    <xf numFmtId="49" fontId="25" fillId="12" borderId="40" xfId="0" applyNumberFormat="1" applyFont="1" applyFill="1" applyBorder="1" applyAlignment="1" applyProtection="1">
      <alignment horizontal="left" vertical="center" indent="1"/>
      <protection locked="0"/>
    </xf>
    <xf numFmtId="0" fontId="20" fillId="10" borderId="40" xfId="0" applyFont="1" applyFill="1" applyBorder="1" applyAlignment="1" applyProtection="1">
      <alignment vertical="center"/>
      <protection locked="0"/>
    </xf>
    <xf numFmtId="0" fontId="0" fillId="13" borderId="40" xfId="0" applyFill="1" applyBorder="1" applyAlignment="1" applyProtection="1">
      <alignment vertical="center"/>
      <protection locked="0"/>
    </xf>
    <xf numFmtId="44" fontId="0" fillId="13" borderId="40" xfId="0" applyNumberFormat="1" applyFill="1" applyBorder="1" applyAlignment="1" applyProtection="1">
      <alignment horizontal="right" vertical="center" indent="1"/>
      <protection locked="0"/>
    </xf>
    <xf numFmtId="49" fontId="25" fillId="13" borderId="40" xfId="0" applyNumberFormat="1" applyFont="1" applyFill="1" applyBorder="1" applyAlignment="1" applyProtection="1">
      <alignment horizontal="left" vertical="center" indent="1"/>
      <protection locked="0"/>
    </xf>
    <xf numFmtId="0" fontId="0" fillId="15" borderId="40" xfId="0" applyFill="1" applyBorder="1" applyAlignment="1" applyProtection="1">
      <alignment vertical="center"/>
      <protection locked="0"/>
    </xf>
    <xf numFmtId="44" fontId="0" fillId="15" borderId="40" xfId="0" applyNumberFormat="1" applyFill="1" applyBorder="1" applyAlignment="1" applyProtection="1">
      <alignment horizontal="right" vertical="center" indent="1"/>
      <protection locked="0"/>
    </xf>
    <xf numFmtId="49" fontId="25" fillId="15" borderId="40" xfId="0" applyNumberFormat="1" applyFont="1" applyFill="1" applyBorder="1" applyAlignment="1" applyProtection="1">
      <alignment horizontal="left" vertical="center" indent="1"/>
      <protection locked="0"/>
    </xf>
    <xf numFmtId="2" fontId="0" fillId="11" borderId="40"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19" fillId="2" borderId="0" xfId="0" applyFont="1" applyFill="1" applyBorder="1" applyAlignment="1">
      <alignment horizontal="center" vertical="center"/>
    </xf>
    <xf numFmtId="0" fontId="0" fillId="2" borderId="0" xfId="0" applyFill="1" applyAlignment="1">
      <alignment horizontal="left" vertical="center"/>
    </xf>
    <xf numFmtId="0" fontId="19" fillId="0" borderId="0" xfId="0" applyFont="1" applyAlignment="1">
      <alignment horizontal="center" vertical="center"/>
    </xf>
    <xf numFmtId="0" fontId="20" fillId="2" borderId="0" xfId="0" applyFont="1" applyFill="1" applyAlignment="1">
      <alignment horizontal="left" vertical="center"/>
    </xf>
    <xf numFmtId="0" fontId="19" fillId="4" borderId="0" xfId="0" applyFont="1" applyFill="1" applyAlignment="1">
      <alignment horizontal="left" vertical="center"/>
    </xf>
    <xf numFmtId="0" fontId="19" fillId="2" borderId="0" xfId="0" applyFont="1" applyFill="1" applyBorder="1" applyAlignment="1">
      <alignment horizontal="center" vertical="center" wrapText="1"/>
    </xf>
    <xf numFmtId="0" fontId="0" fillId="0" borderId="0" xfId="0" applyAlignment="1" applyProtection="1">
      <alignment horizontal="center"/>
      <protection locked="0"/>
    </xf>
    <xf numFmtId="0" fontId="23" fillId="2" borderId="0" xfId="0" applyFont="1" applyFill="1" applyBorder="1" applyAlignment="1">
      <alignment horizontal="center" vertical="center" wrapText="1"/>
    </xf>
    <xf numFmtId="14" fontId="19" fillId="2" borderId="0" xfId="0" applyNumberFormat="1" applyFont="1" applyFill="1" applyAlignment="1">
      <alignment vertical="center"/>
    </xf>
    <xf numFmtId="14" fontId="19" fillId="2" borderId="0" xfId="0" applyNumberFormat="1" applyFont="1" applyFill="1" applyBorder="1" applyAlignment="1">
      <alignment horizontal="center" vertical="center"/>
    </xf>
    <xf numFmtId="164" fontId="19" fillId="2" borderId="0" xfId="0" applyNumberFormat="1" applyFont="1" applyFill="1" applyBorder="1" applyAlignment="1">
      <alignment horizontal="center" vertical="center"/>
    </xf>
    <xf numFmtId="0" fontId="19" fillId="7" borderId="9" xfId="0" applyFont="1" applyFill="1" applyBorder="1" applyAlignment="1">
      <alignment horizontal="center" vertical="center"/>
    </xf>
    <xf numFmtId="0" fontId="19" fillId="7" borderId="0" xfId="0" applyFont="1" applyFill="1" applyAlignment="1">
      <alignment vertical="center"/>
    </xf>
    <xf numFmtId="0" fontId="19" fillId="2" borderId="9" xfId="0" applyFont="1" applyFill="1" applyBorder="1" applyAlignment="1">
      <alignment vertical="center"/>
    </xf>
    <xf numFmtId="0" fontId="19" fillId="3" borderId="0" xfId="0" applyFont="1" applyFill="1" applyBorder="1" applyAlignment="1">
      <alignment vertical="center"/>
    </xf>
    <xf numFmtId="0" fontId="19" fillId="4" borderId="0" xfId="0" applyFont="1" applyFill="1" applyBorder="1" applyAlignment="1">
      <alignment vertical="center"/>
    </xf>
    <xf numFmtId="6" fontId="19" fillId="2" borderId="0" xfId="0" applyNumberFormat="1" applyFont="1" applyFill="1" applyBorder="1" applyAlignment="1">
      <alignment horizontal="center" vertical="center"/>
    </xf>
    <xf numFmtId="6" fontId="19" fillId="2" borderId="0" xfId="0" applyNumberFormat="1" applyFont="1" applyFill="1" applyBorder="1" applyAlignment="1">
      <alignment vertical="center"/>
    </xf>
    <xf numFmtId="0" fontId="19" fillId="2" borderId="0" xfId="0" applyFont="1" applyFill="1" applyBorder="1" applyAlignment="1">
      <alignment horizontal="center"/>
    </xf>
    <xf numFmtId="0" fontId="19" fillId="2" borderId="0" xfId="0" applyFont="1" applyFill="1" applyBorder="1" applyAlignment="1">
      <alignment horizontal="left"/>
    </xf>
    <xf numFmtId="14" fontId="19" fillId="2" borderId="0" xfId="0" applyNumberFormat="1" applyFont="1" applyFill="1" applyBorder="1" applyAlignment="1">
      <alignment horizontal="center"/>
    </xf>
    <xf numFmtId="0" fontId="23" fillId="2" borderId="0" xfId="0" applyFont="1" applyFill="1" applyBorder="1" applyAlignment="1">
      <alignment vertical="center"/>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16" borderId="0" xfId="0" applyFill="1"/>
    <xf numFmtId="2" fontId="0" fillId="16" borderId="0" xfId="0" applyNumberFormat="1" applyFill="1" applyAlignment="1">
      <alignment horizontal="right" vertical="center" indent="1"/>
    </xf>
    <xf numFmtId="0" fontId="0" fillId="16" borderId="0" xfId="0" applyFill="1" applyAlignment="1">
      <alignment horizontal="left" indent="1"/>
    </xf>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2" borderId="0" xfId="0" applyFill="1" applyBorder="1" applyAlignment="1">
      <alignment horizontal="center" vertical="center"/>
    </xf>
    <xf numFmtId="0" fontId="19" fillId="2" borderId="0" xfId="0" applyFont="1" applyFill="1" applyBorder="1"/>
    <xf numFmtId="0" fontId="52" fillId="2" borderId="0" xfId="0" applyFont="1" applyFill="1" applyBorder="1"/>
    <xf numFmtId="14" fontId="52" fillId="2" borderId="0" xfId="0" applyNumberFormat="1" applyFont="1" applyFill="1" applyBorder="1"/>
    <xf numFmtId="0" fontId="52" fillId="2" borderId="0" xfId="0" applyFont="1" applyFill="1" applyBorder="1" applyAlignment="1">
      <alignment horizontal="center"/>
    </xf>
    <xf numFmtId="0" fontId="52" fillId="2" borderId="0" xfId="0" applyFont="1" applyFill="1" applyBorder="1" applyAlignment="1"/>
    <xf numFmtId="0" fontId="52" fillId="2" borderId="0" xfId="0" applyFont="1" applyFill="1" applyBorder="1" applyAlignment="1">
      <alignment vertical="center"/>
    </xf>
    <xf numFmtId="0" fontId="52" fillId="2" borderId="0" xfId="0" applyFont="1" applyFill="1" applyBorder="1" applyAlignment="1">
      <alignment horizontal="center" vertical="center"/>
    </xf>
    <xf numFmtId="0" fontId="52" fillId="2" borderId="0" xfId="0" applyFont="1" applyFill="1" applyBorder="1" applyAlignment="1">
      <alignment vertical="center" wrapText="1"/>
    </xf>
    <xf numFmtId="14" fontId="19" fillId="2" borderId="0" xfId="0" applyNumberFormat="1" applyFont="1" applyFill="1" applyBorder="1"/>
    <xf numFmtId="0" fontId="18" fillId="4" borderId="0" xfId="0" applyFont="1" applyFill="1" applyBorder="1" applyAlignment="1">
      <alignment vertical="top" wrapText="1"/>
    </xf>
    <xf numFmtId="0" fontId="18" fillId="2" borderId="0" xfId="0" applyFont="1" applyFill="1" applyBorder="1" applyAlignment="1">
      <alignment vertical="top" wrapText="1"/>
    </xf>
    <xf numFmtId="14" fontId="19" fillId="3" borderId="0" xfId="0" applyNumberFormat="1" applyFont="1" applyFill="1" applyAlignment="1">
      <alignment vertical="center"/>
    </xf>
    <xf numFmtId="14" fontId="19" fillId="3" borderId="0" xfId="0" applyNumberFormat="1" applyFont="1" applyFill="1" applyBorder="1" applyAlignment="1">
      <alignment vertical="center"/>
    </xf>
    <xf numFmtId="0" fontId="20" fillId="2" borderId="0" xfId="0" applyFont="1" applyFill="1" applyAlignment="1">
      <alignment horizontal="center" vertical="center"/>
    </xf>
    <xf numFmtId="14" fontId="20" fillId="3" borderId="0" xfId="0" applyNumberFormat="1" applyFont="1" applyFill="1" applyBorder="1" applyAlignment="1">
      <alignment vertical="center"/>
    </xf>
    <xf numFmtId="0" fontId="19" fillId="2" borderId="0" xfId="0" applyFont="1" applyFill="1" applyBorder="1" applyAlignment="1">
      <alignment horizontal="center" vertical="center"/>
    </xf>
    <xf numFmtId="14" fontId="19" fillId="3" borderId="0" xfId="0" applyNumberFormat="1" applyFont="1" applyFill="1" applyBorder="1" applyAlignment="1">
      <alignment horizontal="center" vertical="center"/>
    </xf>
    <xf numFmtId="0" fontId="20" fillId="3" borderId="0" xfId="0" applyFont="1" applyFill="1" applyBorder="1" applyAlignment="1">
      <alignment horizontal="center" vertical="center"/>
    </xf>
    <xf numFmtId="0" fontId="20" fillId="2" borderId="0" xfId="0" applyFont="1" applyFill="1" applyBorder="1" applyAlignment="1">
      <alignment horizontal="center" vertical="center"/>
    </xf>
    <xf numFmtId="14" fontId="59" fillId="3" borderId="0" xfId="0" applyNumberFormat="1" applyFont="1" applyFill="1" applyAlignment="1">
      <alignment vertical="center"/>
    </xf>
    <xf numFmtId="0" fontId="59" fillId="3" borderId="0" xfId="0" applyFont="1" applyFill="1" applyAlignment="1">
      <alignment horizontal="center" vertical="center"/>
    </xf>
    <xf numFmtId="6" fontId="59" fillId="3" borderId="0" xfId="0" applyNumberFormat="1" applyFont="1" applyFill="1" applyAlignment="1">
      <alignment vertical="center"/>
    </xf>
    <xf numFmtId="0" fontId="59" fillId="3" borderId="0" xfId="0" applyFont="1" applyFill="1" applyBorder="1" applyAlignment="1">
      <alignment horizontal="center" vertical="center"/>
    </xf>
    <xf numFmtId="0" fontId="0" fillId="9" borderId="40" xfId="0" applyFill="1" applyBorder="1" applyAlignment="1">
      <alignment horizontal="center" vertical="center"/>
    </xf>
    <xf numFmtId="0" fontId="0" fillId="11" borderId="40" xfId="0" applyFill="1" applyBorder="1" applyAlignment="1">
      <alignment horizontal="center" vertical="center"/>
    </xf>
    <xf numFmtId="0" fontId="0" fillId="12" borderId="40" xfId="0" applyFill="1" applyBorder="1" applyAlignment="1">
      <alignment horizontal="center" vertical="center"/>
    </xf>
    <xf numFmtId="0" fontId="0" fillId="13" borderId="40" xfId="0" applyFill="1" applyBorder="1" applyAlignment="1">
      <alignment horizontal="center" vertical="center"/>
    </xf>
    <xf numFmtId="0" fontId="0" fillId="15" borderId="40"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6" borderId="40" xfId="0" applyFill="1" applyBorder="1" applyAlignment="1">
      <alignment horizontal="center" vertical="center"/>
    </xf>
    <xf numFmtId="0" fontId="0" fillId="12" borderId="0" xfId="0" applyFill="1" applyAlignment="1">
      <alignment horizontal="center"/>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2" borderId="0" xfId="0" applyFill="1" applyAlignment="1">
      <alignment horizontal="center"/>
    </xf>
    <xf numFmtId="0" fontId="0" fillId="10" borderId="40" xfId="0" applyFill="1" applyBorder="1" applyAlignment="1">
      <alignment horizontal="center" vertical="center"/>
    </xf>
    <xf numFmtId="0" fontId="0" fillId="14" borderId="0" xfId="0" applyFill="1" applyBorder="1" applyAlignment="1">
      <alignment horizontal="center"/>
    </xf>
    <xf numFmtId="0" fontId="0" fillId="14" borderId="56" xfId="0" applyFill="1" applyBorder="1" applyAlignment="1" applyProtection="1">
      <alignment vertical="center"/>
      <protection locked="0"/>
    </xf>
    <xf numFmtId="2" fontId="0" fillId="14" borderId="0" xfId="0" applyNumberFormat="1" applyFill="1" applyAlignment="1">
      <alignment horizontal="right" vertical="center" indent="1"/>
    </xf>
    <xf numFmtId="0" fontId="0" fillId="14" borderId="0" xfId="0" applyFill="1" applyAlignment="1">
      <alignment horizontal="left" indent="1"/>
    </xf>
    <xf numFmtId="0" fontId="0" fillId="18" borderId="0" xfId="0" applyFill="1" applyBorder="1" applyAlignment="1">
      <alignment horizontal="center"/>
    </xf>
    <xf numFmtId="0" fontId="0" fillId="18" borderId="56" xfId="0" applyFill="1" applyBorder="1" applyAlignment="1" applyProtection="1">
      <alignment vertical="center"/>
      <protection locked="0"/>
    </xf>
    <xf numFmtId="2" fontId="0" fillId="18" borderId="0" xfId="0" applyNumberFormat="1" applyFill="1" applyAlignment="1">
      <alignment horizontal="right" vertical="center" indent="1"/>
    </xf>
    <xf numFmtId="0" fontId="0" fillId="18" borderId="0" xfId="0" applyFill="1" applyAlignment="1">
      <alignment horizontal="left" indent="1"/>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3" borderId="0" xfId="0" applyFill="1" applyBorder="1" applyAlignment="1">
      <alignment horizontal="center"/>
    </xf>
    <xf numFmtId="0" fontId="0" fillId="3" borderId="0" xfId="0" applyFill="1" applyBorder="1"/>
    <xf numFmtId="0" fontId="20" fillId="3" borderId="10" xfId="0" applyFont="1" applyFill="1" applyBorder="1" applyAlignment="1" applyProtection="1">
      <alignment horizontal="center" vertical="center"/>
      <protection locked="0"/>
    </xf>
    <xf numFmtId="0" fontId="20" fillId="3" borderId="0" xfId="0" applyFont="1" applyFill="1" applyBorder="1" applyAlignment="1">
      <alignment horizontal="center" vertical="center"/>
    </xf>
    <xf numFmtId="0" fontId="36" fillId="19" borderId="0" xfId="0" applyFont="1" applyFill="1" applyBorder="1"/>
    <xf numFmtId="0" fontId="63" fillId="19" borderId="0" xfId="0" applyFont="1" applyFill="1" applyBorder="1" applyAlignment="1">
      <alignment vertical="center" wrapText="1"/>
    </xf>
    <xf numFmtId="0" fontId="64" fillId="19" borderId="0" xfId="0" applyFont="1" applyFill="1" applyBorder="1"/>
    <xf numFmtId="0" fontId="66" fillId="19" borderId="0" xfId="0" applyFont="1" applyFill="1" applyBorder="1" applyAlignment="1">
      <alignment horizontal="justify" vertical="center"/>
    </xf>
    <xf numFmtId="0" fontId="65" fillId="19" borderId="0" xfId="0" applyFont="1" applyFill="1" applyBorder="1" applyAlignment="1">
      <alignment vertical="center" wrapText="1"/>
    </xf>
    <xf numFmtId="0" fontId="66" fillId="19" borderId="0" xfId="0" applyFont="1" applyFill="1" applyBorder="1"/>
    <xf numFmtId="0" fontId="65" fillId="19" borderId="0" xfId="0" applyFont="1" applyFill="1" applyBorder="1" applyAlignment="1">
      <alignment horizontal="justify" vertical="center" wrapText="1"/>
    </xf>
    <xf numFmtId="0" fontId="65" fillId="19" borderId="0" xfId="0" applyFont="1" applyFill="1" applyBorder="1" applyAlignment="1">
      <alignment vertical="center"/>
    </xf>
    <xf numFmtId="0" fontId="66" fillId="19" borderId="0" xfId="0" applyFont="1" applyFill="1" applyBorder="1" applyAlignment="1">
      <alignment horizontal="right"/>
    </xf>
    <xf numFmtId="0" fontId="66" fillId="19" borderId="0" xfId="0" applyFont="1" applyFill="1" applyBorder="1" applyAlignment="1">
      <alignment horizontal="left" indent="1"/>
    </xf>
    <xf numFmtId="0" fontId="65" fillId="19" borderId="0" xfId="0" applyFont="1" applyFill="1" applyBorder="1" applyAlignment="1">
      <alignment horizontal="justify" vertical="justify"/>
    </xf>
    <xf numFmtId="0" fontId="36" fillId="19" borderId="0" xfId="0" applyFont="1" applyFill="1" applyBorder="1" applyAlignment="1">
      <alignment horizontal="center"/>
    </xf>
    <xf numFmtId="0" fontId="67" fillId="19" borderId="0" xfId="0" applyFont="1" applyFill="1" applyBorder="1" applyAlignment="1">
      <alignment horizontal="left" vertical="justify" indent="1"/>
    </xf>
    <xf numFmtId="0" fontId="65" fillId="19" borderId="0" xfId="0" applyFont="1" applyFill="1" applyBorder="1" applyAlignment="1">
      <alignment horizontal="justify" vertical="justify" wrapText="1"/>
    </xf>
    <xf numFmtId="0" fontId="66" fillId="19" borderId="0" xfId="0" applyFont="1" applyFill="1" applyBorder="1" applyAlignment="1">
      <alignment horizontal="left" vertical="center" indent="1"/>
    </xf>
    <xf numFmtId="0" fontId="65" fillId="19" borderId="0" xfId="0" applyFont="1" applyFill="1" applyBorder="1" applyAlignment="1">
      <alignment vertical="justify" wrapText="1"/>
    </xf>
    <xf numFmtId="0" fontId="66" fillId="19" borderId="0" xfId="0" applyFont="1" applyFill="1" applyBorder="1" applyAlignment="1">
      <alignment horizontal="left" vertical="justify" indent="1"/>
    </xf>
    <xf numFmtId="0" fontId="67" fillId="19" borderId="0" xfId="0" applyFont="1" applyFill="1" applyBorder="1" applyAlignment="1">
      <alignment horizontal="justify" vertical="justify"/>
    </xf>
    <xf numFmtId="0" fontId="64" fillId="19" borderId="0" xfId="0" applyFont="1" applyFill="1" applyBorder="1" applyAlignment="1">
      <alignment horizontal="left" vertical="justify" indent="1"/>
    </xf>
    <xf numFmtId="0" fontId="68" fillId="19" borderId="0" xfId="0" applyFont="1" applyFill="1" applyBorder="1" applyAlignment="1">
      <alignment horizontal="left" vertical="justify" wrapText="1" indent="1"/>
    </xf>
    <xf numFmtId="0" fontId="64" fillId="19" borderId="0" xfId="0" applyFont="1" applyFill="1" applyBorder="1" applyAlignment="1">
      <alignment horizontal="left" indent="1"/>
    </xf>
    <xf numFmtId="0" fontId="36" fillId="19" borderId="0" xfId="0" applyFont="1" applyFill="1" applyBorder="1" applyAlignment="1">
      <alignment horizontal="left" indent="1"/>
    </xf>
    <xf numFmtId="0" fontId="20" fillId="0" borderId="0" xfId="0" applyFont="1" applyBorder="1" applyAlignment="1">
      <alignment horizontal="center" vertical="center"/>
    </xf>
    <xf numFmtId="165" fontId="19" fillId="3" borderId="0" xfId="0" applyNumberFormat="1" applyFont="1" applyFill="1" applyAlignment="1">
      <alignment horizontal="center" vertical="center"/>
    </xf>
    <xf numFmtId="0" fontId="57" fillId="0" borderId="0" xfId="0" applyFont="1" applyAlignment="1">
      <alignment horizontal="center" vertical="center"/>
    </xf>
    <xf numFmtId="0" fontId="0" fillId="2" borderId="0" xfId="0" applyFill="1" applyAlignment="1">
      <alignment horizontal="left" vertical="center"/>
    </xf>
    <xf numFmtId="0" fontId="0" fillId="3" borderId="0" xfId="0" applyFill="1" applyAlignment="1">
      <alignment horizontal="center" vertical="center"/>
    </xf>
    <xf numFmtId="0" fontId="20" fillId="2" borderId="28" xfId="0" applyFont="1" applyFill="1" applyBorder="1" applyAlignment="1">
      <alignment horizontal="center" vertical="center" wrapText="1"/>
    </xf>
    <xf numFmtId="0" fontId="19" fillId="2" borderId="1" xfId="0" applyFont="1" applyFill="1" applyBorder="1" applyAlignment="1">
      <alignment horizontal="center" vertical="center"/>
    </xf>
    <xf numFmtId="0" fontId="24" fillId="3" borderId="0" xfId="0" applyFont="1" applyFill="1" applyAlignment="1">
      <alignment horizontal="center" vertical="center"/>
    </xf>
    <xf numFmtId="0" fontId="19" fillId="2" borderId="0" xfId="0" applyFont="1" applyFill="1" applyBorder="1" applyAlignment="1">
      <alignment horizontal="center" vertical="center"/>
    </xf>
    <xf numFmtId="0" fontId="20" fillId="2" borderId="0" xfId="0" applyFont="1" applyFill="1" applyAlignment="1">
      <alignment horizontal="left" vertical="center" wrapText="1"/>
    </xf>
    <xf numFmtId="0" fontId="24" fillId="3" borderId="3"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9" xfId="0" applyFont="1" applyFill="1" applyBorder="1" applyAlignment="1">
      <alignment horizontal="center" vertical="center"/>
    </xf>
    <xf numFmtId="0" fontId="24"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19" fillId="0" borderId="0" xfId="0" applyFont="1" applyAlignment="1">
      <alignment horizontal="center" vertical="center"/>
    </xf>
    <xf numFmtId="14" fontId="19" fillId="3" borderId="0" xfId="0" applyNumberFormat="1" applyFont="1" applyFill="1" applyBorder="1" applyAlignment="1">
      <alignment horizontal="center" vertical="center"/>
    </xf>
    <xf numFmtId="14" fontId="19" fillId="3" borderId="19" xfId="0" applyNumberFormat="1" applyFont="1" applyFill="1" applyBorder="1" applyAlignment="1">
      <alignment horizontal="center" vertical="center"/>
    </xf>
    <xf numFmtId="0" fontId="58" fillId="2" borderId="0" xfId="0" applyFont="1" applyFill="1"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8" fontId="22" fillId="0" borderId="0" xfId="0" applyNumberFormat="1" applyFont="1" applyAlignment="1">
      <alignment horizontal="center" vertical="center" wrapText="1"/>
    </xf>
    <xf numFmtId="0" fontId="19" fillId="3" borderId="0" xfId="0" applyFont="1" applyFill="1" applyAlignment="1">
      <alignment horizontal="center" vertical="center"/>
    </xf>
    <xf numFmtId="0" fontId="8" fillId="3" borderId="0" xfId="1" applyFill="1" applyBorder="1" applyAlignment="1">
      <alignment horizontal="center" vertical="center"/>
    </xf>
    <xf numFmtId="0" fontId="19"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19" fillId="2" borderId="0" xfId="0" applyFont="1" applyFill="1" applyAlignment="1">
      <alignment horizontal="left" vertical="center"/>
    </xf>
    <xf numFmtId="0" fontId="19" fillId="0" borderId="0" xfId="0" applyFont="1" applyAlignment="1">
      <alignment horizontal="left" vertical="center"/>
    </xf>
    <xf numFmtId="14" fontId="19" fillId="3" borderId="0" xfId="0" applyNumberFormat="1" applyFont="1" applyFill="1" applyAlignment="1">
      <alignment horizontal="center" vertical="center"/>
    </xf>
    <xf numFmtId="164" fontId="19" fillId="3" borderId="0" xfId="0" applyNumberFormat="1" applyFont="1" applyFill="1" applyAlignment="1">
      <alignment horizontal="center" vertical="center"/>
    </xf>
    <xf numFmtId="166" fontId="19" fillId="3" borderId="0" xfId="0" applyNumberFormat="1" applyFont="1" applyFill="1" applyBorder="1" applyAlignment="1">
      <alignment horizontal="center" vertical="center"/>
    </xf>
    <xf numFmtId="0" fontId="65" fillId="19" borderId="0" xfId="0" applyFont="1" applyFill="1" applyBorder="1" applyAlignment="1">
      <alignment horizontal="justify" vertical="center" wrapText="1"/>
    </xf>
    <xf numFmtId="0" fontId="68" fillId="19" borderId="0" xfId="0" applyFont="1" applyFill="1" applyBorder="1" applyAlignment="1">
      <alignment horizontal="left" vertical="justify" wrapText="1" indent="1"/>
    </xf>
    <xf numFmtId="0" fontId="65" fillId="19" borderId="0" xfId="0" applyFont="1" applyFill="1" applyBorder="1" applyAlignment="1">
      <alignment horizontal="justify" vertical="justify"/>
    </xf>
    <xf numFmtId="0" fontId="65" fillId="19" borderId="0" xfId="0" applyFont="1" applyFill="1" applyBorder="1" applyAlignment="1">
      <alignment horizontal="justify" vertical="justify" wrapText="1"/>
    </xf>
    <xf numFmtId="0" fontId="66" fillId="19" borderId="0" xfId="0" applyFont="1" applyFill="1" applyBorder="1" applyAlignment="1">
      <alignment horizontal="left" vertical="justify" indent="1"/>
    </xf>
    <xf numFmtId="0" fontId="65" fillId="19" borderId="0" xfId="0" applyFont="1" applyFill="1" applyBorder="1" applyAlignment="1">
      <alignment horizontal="center" vertical="center" wrapText="1"/>
    </xf>
    <xf numFmtId="0" fontId="65" fillId="19" borderId="0" xfId="0" applyFont="1" applyFill="1" applyBorder="1" applyAlignment="1">
      <alignment horizontal="justify" vertical="center"/>
    </xf>
    <xf numFmtId="0" fontId="65" fillId="19" borderId="0" xfId="0" applyFont="1" applyFill="1" applyBorder="1" applyAlignment="1">
      <alignment horizontal="justify" wrapText="1"/>
    </xf>
    <xf numFmtId="0" fontId="64" fillId="19" borderId="0" xfId="0" applyFont="1" applyFill="1" applyBorder="1" applyAlignment="1">
      <alignment horizontal="justify" vertical="center" wrapText="1"/>
    </xf>
    <xf numFmtId="0" fontId="19" fillId="4" borderId="26" xfId="0" applyFont="1" applyFill="1" applyBorder="1" applyAlignment="1">
      <alignment horizontal="center" vertical="center"/>
    </xf>
    <xf numFmtId="0" fontId="19" fillId="4" borderId="27" xfId="0" applyFont="1" applyFill="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20" fillId="0" borderId="9" xfId="0" applyFont="1" applyBorder="1" applyAlignment="1">
      <alignment horizontal="center"/>
    </xf>
    <xf numFmtId="0" fontId="19" fillId="0" borderId="19" xfId="0" applyFont="1" applyBorder="1" applyAlignment="1">
      <alignment vertical="center"/>
    </xf>
    <xf numFmtId="0" fontId="0" fillId="2" borderId="0" xfId="0" applyFill="1" applyAlignment="1">
      <alignment horizontal="center" vertical="center"/>
    </xf>
    <xf numFmtId="0" fontId="20" fillId="3" borderId="0" xfId="0" applyFont="1" applyFill="1" applyBorder="1" applyAlignment="1">
      <alignment horizontal="center" vertical="center"/>
    </xf>
    <xf numFmtId="0" fontId="19" fillId="2" borderId="0" xfId="0" applyFont="1" applyFill="1" applyBorder="1" applyAlignment="1">
      <alignment horizontal="left" vertical="center"/>
    </xf>
    <xf numFmtId="0" fontId="59" fillId="3" borderId="0" xfId="0" applyFont="1" applyFill="1" applyBorder="1" applyAlignment="1">
      <alignment horizontal="center" vertical="center" wrapText="1"/>
    </xf>
    <xf numFmtId="14" fontId="20" fillId="3" borderId="0" xfId="0" applyNumberFormat="1" applyFont="1" applyFill="1" applyBorder="1" applyAlignment="1">
      <alignment horizontal="center" vertical="center"/>
    </xf>
    <xf numFmtId="14" fontId="20" fillId="3" borderId="19" xfId="0" applyNumberFormat="1" applyFont="1" applyFill="1" applyBorder="1" applyAlignment="1">
      <alignment horizontal="center" vertical="center"/>
    </xf>
    <xf numFmtId="0" fontId="19" fillId="2" borderId="0" xfId="0" applyFont="1" applyFill="1" applyBorder="1" applyAlignment="1">
      <alignment horizontal="center" vertical="center" wrapText="1"/>
    </xf>
    <xf numFmtId="0" fontId="19" fillId="2" borderId="0" xfId="0" applyFont="1" applyFill="1" applyBorder="1" applyAlignment="1">
      <alignment horizontal="left" vertical="center" wrapText="1"/>
    </xf>
    <xf numFmtId="0" fontId="19" fillId="2" borderId="0" xfId="0" applyFont="1" applyFill="1" applyBorder="1" applyAlignment="1">
      <alignment horizontal="left" vertical="top" wrapText="1"/>
    </xf>
    <xf numFmtId="0" fontId="23" fillId="2" borderId="0" xfId="0" applyFont="1" applyFill="1" applyBorder="1" applyAlignment="1">
      <alignment horizontal="center" vertical="center" wrapText="1"/>
    </xf>
    <xf numFmtId="0" fontId="24" fillId="2" borderId="0" xfId="0" applyFont="1" applyFill="1" applyAlignment="1">
      <alignment horizontal="center" vertical="center"/>
    </xf>
    <xf numFmtId="0" fontId="19" fillId="2" borderId="0" xfId="0" applyFont="1" applyFill="1" applyAlignment="1">
      <alignment horizontal="center" vertical="center"/>
    </xf>
    <xf numFmtId="0" fontId="19" fillId="2" borderId="0" xfId="0" applyFont="1" applyFill="1" applyBorder="1" applyAlignment="1">
      <alignment horizontal="center" vertical="top" wrapText="1"/>
    </xf>
    <xf numFmtId="0" fontId="23"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3" borderId="0" xfId="0" applyFill="1" applyBorder="1" applyAlignment="1">
      <alignment horizontal="center" vertical="center"/>
    </xf>
    <xf numFmtId="0" fontId="19" fillId="3"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6" fontId="25" fillId="3" borderId="0" xfId="0" applyNumberFormat="1" applyFont="1" applyFill="1" applyBorder="1" applyAlignment="1">
      <alignment horizontal="center" vertical="center"/>
    </xf>
    <xf numFmtId="0" fontId="25" fillId="3" borderId="0" xfId="0" applyFont="1" applyFill="1" applyBorder="1" applyAlignment="1">
      <alignment horizontal="center" vertical="center"/>
    </xf>
    <xf numFmtId="0" fontId="59" fillId="0" borderId="0" xfId="0" applyFont="1" applyAlignment="1">
      <alignment horizontal="center"/>
    </xf>
    <xf numFmtId="0" fontId="19" fillId="0" borderId="0" xfId="0" applyFont="1" applyBorder="1" applyAlignment="1">
      <alignment horizontal="center" vertical="center"/>
    </xf>
    <xf numFmtId="6" fontId="52" fillId="3" borderId="3" xfId="0" applyNumberFormat="1" applyFont="1" applyFill="1" applyBorder="1" applyAlignment="1">
      <alignment horizontal="center" vertical="center"/>
    </xf>
    <xf numFmtId="6" fontId="52" fillId="3" borderId="0" xfId="0" applyNumberFormat="1" applyFont="1" applyFill="1" applyBorder="1" applyAlignment="1">
      <alignment horizontal="center" vertical="center"/>
    </xf>
    <xf numFmtId="49" fontId="0" fillId="0" borderId="0" xfId="0" applyNumberFormat="1" applyBorder="1" applyAlignment="1" applyProtection="1">
      <alignment horizontal="left" vertical="center" wrapText="1"/>
      <protection locked="0"/>
    </xf>
    <xf numFmtId="0" fontId="20" fillId="3" borderId="13" xfId="0" applyFont="1" applyFill="1" applyBorder="1" applyAlignment="1" applyProtection="1">
      <alignment horizontal="center" vertical="center" wrapText="1"/>
      <protection locked="0"/>
    </xf>
    <xf numFmtId="0" fontId="20" fillId="3" borderId="22" xfId="0" applyFont="1" applyFill="1" applyBorder="1" applyAlignment="1" applyProtection="1">
      <alignment horizontal="center" vertical="center" wrapText="1"/>
      <protection locked="0"/>
    </xf>
    <xf numFmtId="9" fontId="6" fillId="3" borderId="12" xfId="7" applyFont="1" applyFill="1" applyBorder="1" applyAlignment="1" applyProtection="1">
      <alignment horizontal="center" vertical="center" wrapText="1"/>
      <protection locked="0"/>
    </xf>
    <xf numFmtId="9" fontId="6" fillId="3" borderId="13" xfId="7" applyFont="1" applyFill="1" applyBorder="1" applyAlignment="1" applyProtection="1">
      <alignment horizontal="center" vertical="center" wrapText="1"/>
      <protection locked="0"/>
    </xf>
    <xf numFmtId="9" fontId="6" fillId="3" borderId="2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 fontId="0" fillId="3" borderId="20"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33" fillId="3" borderId="0" xfId="0" applyFont="1" applyFill="1" applyBorder="1" applyAlignment="1" applyProtection="1">
      <alignment horizontal="center"/>
      <protection locked="0"/>
    </xf>
    <xf numFmtId="0" fontId="33" fillId="3" borderId="19" xfId="0" applyFont="1" applyFill="1" applyBorder="1" applyAlignment="1" applyProtection="1">
      <alignment horizontal="center"/>
      <protection locked="0"/>
    </xf>
    <xf numFmtId="49" fontId="0" fillId="0" borderId="14" xfId="0" applyNumberFormat="1"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49" fontId="0" fillId="0" borderId="21"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2" fontId="0" fillId="0" borderId="12" xfId="0" applyNumberFormat="1" applyBorder="1" applyAlignment="1" applyProtection="1">
      <alignment horizontal="center" vertical="center" wrapText="1"/>
      <protection locked="0"/>
    </xf>
    <xf numFmtId="2" fontId="0" fillId="0" borderId="13" xfId="0" applyNumberFormat="1" applyBorder="1" applyAlignment="1" applyProtection="1">
      <alignment horizontal="center" vertical="center" wrapText="1"/>
      <protection locked="0"/>
    </xf>
    <xf numFmtId="2" fontId="0" fillId="0" borderId="22"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4" fontId="0" fillId="0" borderId="20"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0" fontId="0" fillId="3" borderId="0" xfId="0" applyFont="1" applyFill="1" applyBorder="1" applyAlignment="1" applyProtection="1">
      <alignment horizontal="center"/>
      <protection locked="0"/>
    </xf>
    <xf numFmtId="0" fontId="0" fillId="3" borderId="32"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32" xfId="0" applyNumberFormat="1" applyFill="1" applyBorder="1" applyAlignment="1" applyProtection="1">
      <alignment horizontal="center"/>
      <protection locked="0"/>
    </xf>
    <xf numFmtId="49" fontId="7" fillId="3" borderId="14" xfId="0" applyNumberFormat="1" applyFont="1" applyFill="1" applyBorder="1" applyAlignment="1" applyProtection="1">
      <alignment horizontal="center" vertical="center" wrapText="1"/>
      <protection locked="0"/>
    </xf>
    <xf numFmtId="49" fontId="7" fillId="3" borderId="18" xfId="0" applyNumberFormat="1" applyFont="1" applyFill="1" applyBorder="1" applyAlignment="1" applyProtection="1">
      <alignment horizontal="center" vertical="center" wrapText="1"/>
      <protection locked="0"/>
    </xf>
    <xf numFmtId="49" fontId="7" fillId="3" borderId="21" xfId="0" applyNumberFormat="1" applyFon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12" xfId="0" applyNumberFormat="1" applyFill="1" applyBorder="1" applyAlignment="1" applyProtection="1">
      <alignment horizontal="center" vertical="center" wrapText="1"/>
      <protection locked="0"/>
    </xf>
    <xf numFmtId="167" fontId="0" fillId="3" borderId="13"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0" fontId="0" fillId="3" borderId="0" xfId="0" applyFont="1" applyFill="1" applyBorder="1" applyAlignment="1" applyProtection="1">
      <alignment horizontal="center" wrapText="1"/>
      <protection locked="0"/>
    </xf>
    <xf numFmtId="0" fontId="0" fillId="3" borderId="32" xfId="0" applyFont="1" applyFill="1" applyBorder="1" applyAlignment="1" applyProtection="1">
      <alignment horizontal="center" wrapText="1"/>
      <protection locked="0"/>
    </xf>
    <xf numFmtId="0" fontId="60" fillId="7" borderId="0" xfId="0"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43" fillId="0" borderId="0"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33" fillId="6" borderId="0" xfId="0" applyNumberFormat="1" applyFont="1" applyFill="1" applyBorder="1" applyAlignment="1" applyProtection="1">
      <alignment horizontal="left" vertical="center"/>
      <protection locked="0"/>
    </xf>
    <xf numFmtId="0" fontId="33" fillId="6" borderId="1" xfId="0" applyNumberFormat="1" applyFont="1" applyFill="1" applyBorder="1" applyAlignment="1" applyProtection="1">
      <alignment horizontal="left" vertical="center"/>
      <protection locked="0"/>
    </xf>
    <xf numFmtId="14" fontId="61" fillId="6" borderId="0" xfId="0" applyNumberFormat="1" applyFont="1" applyFill="1" applyBorder="1" applyAlignment="1" applyProtection="1">
      <alignment horizontal="left" vertical="center"/>
      <protection locked="0"/>
    </xf>
    <xf numFmtId="14" fontId="61" fillId="6" borderId="1" xfId="0" applyNumberFormat="1" applyFont="1" applyFill="1" applyBorder="1" applyAlignment="1" applyProtection="1">
      <alignment horizontal="left" vertical="center"/>
      <protection locked="0"/>
    </xf>
    <xf numFmtId="0" fontId="33" fillId="2" borderId="0" xfId="0" applyFont="1" applyFill="1" applyBorder="1" applyAlignment="1">
      <alignment horizontal="justify" vertical="center" wrapText="1"/>
    </xf>
    <xf numFmtId="0" fontId="0" fillId="2" borderId="0" xfId="0" applyFill="1" applyBorder="1" applyAlignment="1">
      <alignment horizontal="center" vertical="center"/>
    </xf>
    <xf numFmtId="0" fontId="24" fillId="2" borderId="0" xfId="0" applyFont="1" applyFill="1" applyBorder="1" applyAlignment="1">
      <alignment horizontal="center" vertical="center"/>
    </xf>
    <xf numFmtId="0" fontId="19" fillId="2" borderId="0" xfId="0" applyFont="1" applyFill="1" applyBorder="1" applyAlignment="1">
      <alignment horizontal="center"/>
    </xf>
    <xf numFmtId="0" fontId="19" fillId="2" borderId="0" xfId="0" applyFont="1" applyFill="1" applyBorder="1" applyAlignment="1">
      <alignment horizontal="center" wrapText="1"/>
    </xf>
    <xf numFmtId="0" fontId="52" fillId="2" borderId="0" xfId="0" applyFont="1" applyFill="1" applyBorder="1" applyAlignment="1">
      <alignment horizontal="center" vertical="center"/>
    </xf>
    <xf numFmtId="0" fontId="62" fillId="4" borderId="0" xfId="0" applyFont="1" applyFill="1" applyBorder="1" applyAlignment="1">
      <alignment horizontal="left" vertical="center"/>
    </xf>
    <xf numFmtId="0" fontId="0" fillId="4" borderId="0" xfId="0" applyFill="1" applyBorder="1" applyAlignment="1">
      <alignment horizontal="left" vertical="center"/>
    </xf>
    <xf numFmtId="0" fontId="62" fillId="4" borderId="0" xfId="0" applyFont="1" applyFill="1" applyBorder="1" applyAlignment="1">
      <alignment horizontal="justify" vertical="center" wrapText="1"/>
    </xf>
    <xf numFmtId="0" fontId="33" fillId="2" borderId="0" xfId="0" applyFont="1" applyFill="1" applyAlignment="1">
      <alignment horizontal="justify" vertical="center" wrapText="1"/>
    </xf>
    <xf numFmtId="0" fontId="33" fillId="0" borderId="0" xfId="0" applyFont="1" applyAlignment="1">
      <alignment horizontal="justify" vertical="center" wrapText="1"/>
    </xf>
    <xf numFmtId="0" fontId="0" fillId="3" borderId="37" xfId="0" applyFill="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13" xfId="0" applyNumberFormat="1" applyBorder="1" applyAlignment="1" applyProtection="1">
      <alignment horizontal="center" vertical="center" wrapText="1"/>
    </xf>
    <xf numFmtId="4" fontId="0" fillId="0" borderId="37" xfId="0" applyNumberFormat="1" applyBorder="1" applyAlignment="1" applyProtection="1">
      <alignment horizontal="center" vertical="center" wrapText="1"/>
    </xf>
    <xf numFmtId="4" fontId="0" fillId="3" borderId="10" xfId="0" applyNumberFormat="1" applyFill="1" applyBorder="1" applyAlignment="1" applyProtection="1">
      <alignment horizontal="center" vertical="center" wrapText="1"/>
    </xf>
    <xf numFmtId="4" fontId="0" fillId="3" borderId="13" xfId="0" applyNumberFormat="1" applyFill="1" applyBorder="1" applyAlignment="1" applyProtection="1">
      <alignment horizontal="center" vertical="center" wrapText="1"/>
    </xf>
    <xf numFmtId="4" fontId="0" fillId="3" borderId="37" xfId="0" applyNumberFormat="1" applyFill="1" applyBorder="1" applyAlignment="1" applyProtection="1">
      <alignment horizontal="center" vertical="center" wrapText="1"/>
    </xf>
    <xf numFmtId="49" fontId="7" fillId="3" borderId="10" xfId="0" applyNumberFormat="1" applyFont="1" applyFill="1" applyBorder="1" applyAlignment="1" applyProtection="1">
      <alignment horizontal="center" vertical="center" wrapText="1"/>
      <protection locked="0"/>
    </xf>
    <xf numFmtId="49" fontId="7" fillId="3" borderId="13" xfId="0" applyNumberFormat="1" applyFont="1" applyFill="1" applyBorder="1" applyAlignment="1" applyProtection="1">
      <alignment horizontal="center" vertical="center" wrapText="1"/>
      <protection locked="0"/>
    </xf>
    <xf numFmtId="49" fontId="7" fillId="3" borderId="37" xfId="0" applyNumberFormat="1" applyFon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37" xfId="0" applyNumberFormat="1"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37" xfId="0" applyNumberFormat="1" applyFill="1" applyBorder="1" applyAlignment="1" applyProtection="1">
      <alignment horizontal="center" vertical="center" wrapText="1"/>
      <protection locked="0"/>
    </xf>
    <xf numFmtId="9" fontId="6" fillId="3" borderId="10" xfId="7" applyFont="1" applyFill="1" applyBorder="1" applyAlignment="1" applyProtection="1">
      <alignment horizontal="center" vertical="center" wrapText="1"/>
      <protection locked="0"/>
    </xf>
    <xf numFmtId="9" fontId="6" fillId="3" borderId="37" xfId="7" applyFont="1" applyFill="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49" fontId="0" fillId="0" borderId="13"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48" fillId="2" borderId="0"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167" fontId="0" fillId="0" borderId="13" xfId="0" applyNumberFormat="1" applyBorder="1" applyAlignment="1" applyProtection="1">
      <alignment horizontal="center" vertical="center" wrapText="1"/>
      <protection locked="0"/>
    </xf>
    <xf numFmtId="9" fontId="6" fillId="0" borderId="13" xfId="7" applyFont="1" applyBorder="1" applyAlignment="1" applyProtection="1">
      <alignment horizontal="center" vertical="center" wrapText="1"/>
      <protection locked="0"/>
    </xf>
    <xf numFmtId="2" fontId="0" fillId="0" borderId="10" xfId="0" applyNumberFormat="1" applyBorder="1" applyAlignment="1" applyProtection="1">
      <alignment horizontal="center" vertical="center" wrapText="1"/>
      <protection locked="0"/>
    </xf>
    <xf numFmtId="2" fontId="0" fillId="0" borderId="37"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37" xfId="0" applyNumberFormat="1" applyBorder="1" applyAlignment="1" applyProtection="1">
      <alignment horizontal="center" vertical="center" wrapText="1"/>
      <protection locked="0"/>
    </xf>
    <xf numFmtId="9" fontId="6" fillId="0" borderId="10" xfId="7" applyFont="1" applyBorder="1" applyAlignment="1" applyProtection="1">
      <alignment horizontal="center" vertical="center" wrapText="1"/>
      <protection locked="0"/>
    </xf>
    <xf numFmtId="9" fontId="6" fillId="0" borderId="37" xfId="7" applyFont="1" applyBorder="1" applyAlignment="1" applyProtection="1">
      <alignment horizontal="center" vertical="center" wrapText="1"/>
      <protection locked="0"/>
    </xf>
    <xf numFmtId="0" fontId="55" fillId="0" borderId="0" xfId="0" applyFont="1" applyAlignment="1">
      <alignment horizontal="center"/>
    </xf>
    <xf numFmtId="0" fontId="0" fillId="2" borderId="0" xfId="0" applyFill="1" applyBorder="1" applyAlignment="1">
      <alignment horizontal="left" indent="1"/>
    </xf>
    <xf numFmtId="0" fontId="0" fillId="2" borderId="0" xfId="0" applyFill="1" applyBorder="1"/>
    <xf numFmtId="0" fontId="69" fillId="2" borderId="0" xfId="0" applyFont="1" applyFill="1" applyBorder="1" applyAlignment="1">
      <alignment horizontal="left" indent="1"/>
    </xf>
    <xf numFmtId="0" fontId="70" fillId="2" borderId="0" xfId="0" applyFont="1" applyFill="1" applyBorder="1" applyAlignment="1">
      <alignment horizontal="justify" vertical="justify" wrapText="1"/>
    </xf>
    <xf numFmtId="0" fontId="71" fillId="2" borderId="0" xfId="0" applyFont="1" applyFill="1" applyBorder="1" applyAlignment="1">
      <alignment horizontal="left" indent="1"/>
    </xf>
    <xf numFmtId="0" fontId="72" fillId="2" borderId="0" xfId="0" applyFont="1" applyFill="1" applyBorder="1" applyAlignment="1">
      <alignment horizontal="left" vertical="justify" wrapText="1" indent="1"/>
    </xf>
    <xf numFmtId="0" fontId="72" fillId="2" borderId="0" xfId="0" applyFont="1" applyFill="1" applyBorder="1" applyAlignment="1">
      <alignment horizontal="left" vertical="justify" wrapText="1" indent="1"/>
    </xf>
    <xf numFmtId="0" fontId="70" fillId="2" borderId="0" xfId="0" applyFont="1" applyFill="1" applyBorder="1" applyAlignment="1">
      <alignment horizontal="left" vertical="justify"/>
    </xf>
    <xf numFmtId="0" fontId="69" fillId="2" borderId="0" xfId="0" applyFont="1" applyFill="1" applyBorder="1" applyAlignment="1">
      <alignment horizontal="left" vertical="justify" indent="1"/>
    </xf>
    <xf numFmtId="0" fontId="71" fillId="2" borderId="0" xfId="0" applyFont="1" applyFill="1" applyBorder="1" applyAlignment="1">
      <alignment horizontal="left" vertical="justify" indent="1"/>
    </xf>
    <xf numFmtId="0" fontId="70" fillId="2" borderId="0" xfId="0" applyFont="1" applyFill="1" applyBorder="1" applyAlignment="1">
      <alignment horizontal="justify" vertical="center" wrapText="1"/>
    </xf>
    <xf numFmtId="0" fontId="71" fillId="2" borderId="0" xfId="0" applyFont="1" applyFill="1" applyBorder="1" applyAlignment="1">
      <alignment horizontal="left" vertical="center" indent="1"/>
    </xf>
    <xf numFmtId="0" fontId="70" fillId="2" borderId="0" xfId="0" applyFont="1" applyFill="1" applyBorder="1" applyAlignment="1">
      <alignment horizontal="justify" vertical="justify" wrapText="1"/>
    </xf>
    <xf numFmtId="0" fontId="70" fillId="2" borderId="0" xfId="0" applyFont="1" applyFill="1" applyBorder="1" applyAlignment="1">
      <alignment vertical="center"/>
    </xf>
    <xf numFmtId="0" fontId="71" fillId="2" borderId="0" xfId="0" applyFont="1" applyFill="1" applyBorder="1" applyAlignment="1">
      <alignment horizontal="left" vertical="justify" indent="1"/>
    </xf>
    <xf numFmtId="0" fontId="73" fillId="2" borderId="0" xfId="0" applyFont="1" applyFill="1" applyBorder="1" applyAlignment="1">
      <alignment horizontal="justify" vertical="justify"/>
    </xf>
    <xf numFmtId="0" fontId="70" fillId="2" borderId="0" xfId="0" applyFont="1" applyFill="1" applyBorder="1" applyAlignment="1">
      <alignment vertical="center" wrapText="1"/>
    </xf>
    <xf numFmtId="0" fontId="69" fillId="2" borderId="0" xfId="0" applyFont="1" applyFill="1" applyBorder="1"/>
    <xf numFmtId="0" fontId="73" fillId="2" borderId="0" xfId="0" applyFont="1" applyFill="1" applyBorder="1" applyAlignment="1">
      <alignment horizontal="left" vertical="justify" indent="1"/>
    </xf>
    <xf numFmtId="0" fontId="70" fillId="2" borderId="0" xfId="0" applyFont="1" applyFill="1" applyBorder="1" applyAlignment="1">
      <alignment horizontal="justify" vertical="center" wrapText="1"/>
    </xf>
    <xf numFmtId="0" fontId="70" fillId="2" borderId="0" xfId="0" applyFont="1" applyFill="1" applyBorder="1" applyAlignment="1">
      <alignment vertical="justify" wrapText="1"/>
    </xf>
    <xf numFmtId="0" fontId="70" fillId="2" borderId="0" xfId="0" applyFont="1" applyFill="1" applyBorder="1" applyAlignment="1">
      <alignment horizontal="justify" vertical="justify"/>
    </xf>
    <xf numFmtId="0" fontId="0" fillId="2" borderId="0" xfId="0" applyFill="1" applyBorder="1" applyAlignment="1">
      <alignment horizontal="center"/>
    </xf>
    <xf numFmtId="0" fontId="70" fillId="2" borderId="0" xfId="0" applyFont="1" applyFill="1" applyBorder="1" applyAlignment="1">
      <alignment horizontal="justify" vertical="center"/>
    </xf>
    <xf numFmtId="0" fontId="71" fillId="2" borderId="0" xfId="0" applyFont="1" applyFill="1" applyBorder="1" applyAlignment="1">
      <alignment horizontal="right"/>
    </xf>
    <xf numFmtId="0" fontId="71" fillId="2" borderId="0" xfId="0" applyFont="1" applyFill="1" applyBorder="1"/>
    <xf numFmtId="0" fontId="70" fillId="2" borderId="0" xfId="0" applyFont="1" applyFill="1" applyBorder="1" applyAlignment="1">
      <alignment horizontal="left" vertical="center" wrapText="1"/>
    </xf>
    <xf numFmtId="0" fontId="69" fillId="2" borderId="0" xfId="0" applyFont="1" applyFill="1" applyBorder="1" applyAlignment="1">
      <alignment horizontal="justify" vertical="center" wrapText="1"/>
    </xf>
    <xf numFmtId="0" fontId="70" fillId="2" borderId="0" xfId="0" applyFont="1" applyFill="1" applyBorder="1" applyAlignment="1">
      <alignment horizontal="justify" wrapText="1"/>
    </xf>
    <xf numFmtId="0" fontId="71" fillId="2" borderId="0" xfId="0" applyFont="1" applyFill="1" applyBorder="1" applyAlignment="1">
      <alignment horizontal="justify" vertical="center"/>
    </xf>
    <xf numFmtId="0" fontId="20" fillId="2" borderId="0" xfId="0" applyFont="1" applyFill="1" applyBorder="1" applyAlignment="1">
      <alignment vertical="center" wrapText="1"/>
    </xf>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2">
    <dxf>
      <font>
        <b val="0"/>
        <i/>
        <color theme="4" tint="-0.24994659260841701"/>
      </font>
      <border>
        <top style="medium">
          <color theme="2" tint="-9.9948118533890809E-2"/>
        </top>
        <bottom style="medium">
          <color theme="2" tint="-9.9948118533890809E-2"/>
        </bottom>
      </border>
    </dxf>
    <dxf>
      <font>
        <color theme="3"/>
      </font>
    </dxf>
  </dxfs>
  <tableStyles count="1" defaultTableStyle="TableStyleMedium9" defaultPivotStyle="PivotStyleLight16">
    <tableStyle name="Simple Monthly Budget" pivot="0" count="2">
      <tableStyleElement type="wholeTable" dxfId="1"/>
      <tableStyleElement type="headerRow"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5" Type="http://schemas.openxmlformats.org/officeDocument/2006/relationships/image" Target="../media/image12.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15.jpeg"/><Relationship Id="rId5" Type="http://schemas.openxmlformats.org/officeDocument/2006/relationships/image" Target="../media/image12.jpeg"/><Relationship Id="rId4"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65</xdr:row>
      <xdr:rowOff>19050</xdr:rowOff>
    </xdr:from>
    <xdr:to>
      <xdr:col>10</xdr:col>
      <xdr:colOff>238125</xdr:colOff>
      <xdr:row>68</xdr:row>
      <xdr:rowOff>38100</xdr:rowOff>
    </xdr:to>
    <xdr:pic>
      <xdr:nvPicPr>
        <xdr:cNvPr id="2079" name="Image 6" descr="Capture.JPG"/>
        <xdr:cNvPicPr>
          <a:picLocks noChangeAspect="1"/>
        </xdr:cNvPicPr>
      </xdr:nvPicPr>
      <xdr:blipFill>
        <a:blip xmlns:r="http://schemas.openxmlformats.org/officeDocument/2006/relationships" r:embed="rId1" cstate="print"/>
        <a:srcRect/>
        <a:stretch>
          <a:fillRect/>
        </a:stretch>
      </xdr:blipFill>
      <xdr:spPr bwMode="auto">
        <a:xfrm>
          <a:off x="381000" y="9134475"/>
          <a:ext cx="6057900" cy="590550"/>
        </a:xfrm>
        <a:prstGeom prst="rect">
          <a:avLst/>
        </a:prstGeom>
        <a:noFill/>
        <a:ln w="9525">
          <a:noFill/>
          <a:miter lim="800000"/>
          <a:headEnd/>
          <a:tailEnd/>
        </a:ln>
      </xdr:spPr>
    </xdr:pic>
    <xdr:clientData/>
  </xdr:twoCellAnchor>
  <xdr:twoCellAnchor editAs="oneCell">
    <xdr:from>
      <xdr:col>1</xdr:col>
      <xdr:colOff>53340</xdr:colOff>
      <xdr:row>0</xdr:row>
      <xdr:rowOff>0</xdr:rowOff>
    </xdr:from>
    <xdr:to>
      <xdr:col>8</xdr:col>
      <xdr:colOff>236757</xdr:colOff>
      <xdr:row>9</xdr:row>
      <xdr:rowOff>22947</xdr:rowOff>
    </xdr:to>
    <xdr:pic>
      <xdr:nvPicPr>
        <xdr:cNvPr id="4" name="Image 3" descr="Capture d'écran 2024-03-05 142245.png"/>
        <xdr:cNvPicPr>
          <a:picLocks noChangeAspect="1"/>
        </xdr:cNvPicPr>
      </xdr:nvPicPr>
      <xdr:blipFill>
        <a:blip xmlns:r="http://schemas.openxmlformats.org/officeDocument/2006/relationships" r:embed="rId2" cstate="print"/>
        <a:stretch>
          <a:fillRect/>
        </a:stretch>
      </xdr:blipFill>
      <xdr:spPr>
        <a:xfrm>
          <a:off x="175260" y="0"/>
          <a:ext cx="6195597" cy="1005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1</xdr:row>
      <xdr:rowOff>0</xdr:rowOff>
    </xdr:from>
    <xdr:to>
      <xdr:col>1</xdr:col>
      <xdr:colOff>152400</xdr:colOff>
      <xdr:row>4</xdr:row>
      <xdr:rowOff>144780</xdr:rowOff>
    </xdr:to>
    <xdr:pic>
      <xdr:nvPicPr>
        <xdr:cNvPr id="2"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22860" y="182880"/>
          <a:ext cx="922020" cy="693420"/>
        </a:xfrm>
        <a:prstGeom prst="rect">
          <a:avLst/>
        </a:prstGeom>
        <a:noFill/>
        <a:ln w="9525">
          <a:noFill/>
          <a:miter lim="800000"/>
          <a:headEnd/>
          <a:tailEnd/>
        </a:ln>
      </xdr:spPr>
    </xdr:pic>
    <xdr:clientData/>
  </xdr:twoCellAnchor>
  <xdr:twoCellAnchor editAs="oneCell">
    <xdr:from>
      <xdr:col>2</xdr:col>
      <xdr:colOff>1676400</xdr:colOff>
      <xdr:row>109</xdr:row>
      <xdr:rowOff>30480</xdr:rowOff>
    </xdr:from>
    <xdr:to>
      <xdr:col>2</xdr:col>
      <xdr:colOff>2887980</xdr:colOff>
      <xdr:row>112</xdr:row>
      <xdr:rowOff>114300</xdr:rowOff>
    </xdr:to>
    <xdr:pic>
      <xdr:nvPicPr>
        <xdr:cNvPr id="3" name="Image 2" descr="signature.png"/>
        <xdr:cNvPicPr>
          <a:picLocks noChangeAspect="1"/>
        </xdr:cNvPicPr>
      </xdr:nvPicPr>
      <xdr:blipFill>
        <a:blip xmlns:r="http://schemas.openxmlformats.org/officeDocument/2006/relationships" r:embed="rId2" cstate="print"/>
        <a:srcRect/>
        <a:stretch>
          <a:fillRect/>
        </a:stretch>
      </xdr:blipFill>
      <xdr:spPr bwMode="auto">
        <a:xfrm>
          <a:off x="2377440" y="19964400"/>
          <a:ext cx="0" cy="632460"/>
        </a:xfrm>
        <a:prstGeom prst="rect">
          <a:avLst/>
        </a:prstGeom>
        <a:noFill/>
        <a:ln w="9525">
          <a:noFill/>
          <a:miter lim="800000"/>
          <a:headEnd/>
          <a:tailEnd/>
        </a:ln>
      </xdr:spPr>
    </xdr:pic>
    <xdr:clientData/>
  </xdr:twoCellAnchor>
  <xdr:twoCellAnchor>
    <xdr:from>
      <xdr:col>2</xdr:col>
      <xdr:colOff>15240</xdr:colOff>
      <xdr:row>105</xdr:row>
      <xdr:rowOff>15240</xdr:rowOff>
    </xdr:from>
    <xdr:to>
      <xdr:col>2</xdr:col>
      <xdr:colOff>2895600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1600200" y="19217640"/>
          <a:ext cx="777240" cy="62484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333375</xdr:colOff>
      <xdr:row>59</xdr:row>
      <xdr:rowOff>114300</xdr:rowOff>
    </xdr:from>
    <xdr:to>
      <xdr:col>10</xdr:col>
      <xdr:colOff>400050</xdr:colOff>
      <xdr:row>62</xdr:row>
      <xdr:rowOff>133350</xdr:rowOff>
    </xdr:to>
    <xdr:pic>
      <xdr:nvPicPr>
        <xdr:cNvPr id="1057" name="Image 6" descr="Capture.JPG"/>
        <xdr:cNvPicPr>
          <a:picLocks noChangeAspect="1"/>
        </xdr:cNvPicPr>
      </xdr:nvPicPr>
      <xdr:blipFill>
        <a:blip xmlns:r="http://schemas.openxmlformats.org/officeDocument/2006/relationships" r:embed="rId1" cstate="print"/>
        <a:srcRect/>
        <a:stretch>
          <a:fillRect/>
        </a:stretch>
      </xdr:blipFill>
      <xdr:spPr bwMode="auto">
        <a:xfrm>
          <a:off x="447675" y="9039225"/>
          <a:ext cx="6153150" cy="590550"/>
        </a:xfrm>
        <a:prstGeom prst="rect">
          <a:avLst/>
        </a:prstGeom>
        <a:noFill/>
        <a:ln w="9525">
          <a:noFill/>
          <a:miter lim="800000"/>
          <a:headEnd/>
          <a:tailEnd/>
        </a:ln>
      </xdr:spPr>
    </xdr:pic>
    <xdr:clientData/>
  </xdr:twoCellAnchor>
  <xdr:twoCellAnchor editAs="oneCell">
    <xdr:from>
      <xdr:col>1</xdr:col>
      <xdr:colOff>95250</xdr:colOff>
      <xdr:row>0</xdr:row>
      <xdr:rowOff>38100</xdr:rowOff>
    </xdr:from>
    <xdr:to>
      <xdr:col>7</xdr:col>
      <xdr:colOff>1009650</xdr:colOff>
      <xdr:row>9</xdr:row>
      <xdr:rowOff>9525</xdr:rowOff>
    </xdr:to>
    <xdr:pic>
      <xdr:nvPicPr>
        <xdr:cNvPr id="1058" name="Image 3" descr="Capture.JPG"/>
        <xdr:cNvPicPr>
          <a:picLocks noChangeAspect="1"/>
        </xdr:cNvPicPr>
      </xdr:nvPicPr>
      <xdr:blipFill>
        <a:blip xmlns:r="http://schemas.openxmlformats.org/officeDocument/2006/relationships" r:embed="rId2" cstate="print"/>
        <a:srcRect/>
        <a:stretch>
          <a:fillRect/>
        </a:stretch>
      </xdr:blipFill>
      <xdr:spPr bwMode="auto">
        <a:xfrm>
          <a:off x="209550" y="38100"/>
          <a:ext cx="5467350" cy="981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108857</xdr:colOff>
      <xdr:row>46</xdr:row>
      <xdr:rowOff>434070</xdr:rowOff>
    </xdr:from>
    <xdr:to>
      <xdr:col>9</xdr:col>
      <xdr:colOff>35378</xdr:colOff>
      <xdr:row>48</xdr:row>
      <xdr:rowOff>114301</xdr:rowOff>
    </xdr:to>
    <xdr:pic>
      <xdr:nvPicPr>
        <xdr:cNvPr id="3105" name="Image 6" descr="Capture.JPG"/>
        <xdr:cNvPicPr>
          <a:picLocks noChangeAspect="1"/>
        </xdr:cNvPicPr>
      </xdr:nvPicPr>
      <xdr:blipFill>
        <a:blip xmlns:r="http://schemas.openxmlformats.org/officeDocument/2006/relationships" r:embed="rId1" cstate="print"/>
        <a:srcRect/>
        <a:stretch>
          <a:fillRect/>
        </a:stretch>
      </xdr:blipFill>
      <xdr:spPr bwMode="auto">
        <a:xfrm>
          <a:off x="108857" y="9686927"/>
          <a:ext cx="6580414" cy="591911"/>
        </a:xfrm>
        <a:prstGeom prst="rect">
          <a:avLst/>
        </a:prstGeom>
        <a:noFill/>
        <a:ln w="9525">
          <a:noFill/>
          <a:miter lim="800000"/>
          <a:headEnd/>
          <a:tailEnd/>
        </a:ln>
      </xdr:spPr>
    </xdr:pic>
    <xdr:clientData/>
  </xdr:twoCellAnchor>
  <xdr:twoCellAnchor editAs="oneCell">
    <xdr:from>
      <xdr:col>1</xdr:col>
      <xdr:colOff>585108</xdr:colOff>
      <xdr:row>0</xdr:row>
      <xdr:rowOff>27214</xdr:rowOff>
    </xdr:from>
    <xdr:to>
      <xdr:col>8</xdr:col>
      <xdr:colOff>48987</xdr:colOff>
      <xdr:row>4</xdr:row>
      <xdr:rowOff>175532</xdr:rowOff>
    </xdr:to>
    <xdr:pic>
      <xdr:nvPicPr>
        <xdr:cNvPr id="3106" name="Image 7" descr="Capture.JPG"/>
        <xdr:cNvPicPr>
          <a:picLocks noChangeAspect="1"/>
        </xdr:cNvPicPr>
      </xdr:nvPicPr>
      <xdr:blipFill>
        <a:blip xmlns:r="http://schemas.openxmlformats.org/officeDocument/2006/relationships" r:embed="rId2" cstate="print"/>
        <a:srcRect/>
        <a:stretch>
          <a:fillRect/>
        </a:stretch>
      </xdr:blipFill>
      <xdr:spPr bwMode="auto">
        <a:xfrm>
          <a:off x="707572" y="27214"/>
          <a:ext cx="5464629" cy="787854"/>
        </a:xfrm>
        <a:prstGeom prst="rect">
          <a:avLst/>
        </a:prstGeom>
        <a:noFill/>
        <a:ln w="9525">
          <a:noFill/>
          <a:miter lim="800000"/>
          <a:headEnd/>
          <a:tailEnd/>
        </a:ln>
      </xdr:spPr>
    </xdr:pic>
    <xdr:clientData/>
  </xdr:twoCellAnchor>
  <xdr:twoCellAnchor editAs="oneCell">
    <xdr:from>
      <xdr:col>7</xdr:col>
      <xdr:colOff>108857</xdr:colOff>
      <xdr:row>45</xdr:row>
      <xdr:rowOff>76200</xdr:rowOff>
    </xdr:from>
    <xdr:to>
      <xdr:col>8</xdr:col>
      <xdr:colOff>349945</xdr:colOff>
      <xdr:row>46</xdr:row>
      <xdr:rowOff>661459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138057" y="9078686"/>
          <a:ext cx="1351431" cy="7703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4177"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4178"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20600"/>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4179"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11075"/>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4180"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401550"/>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4181"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49175"/>
          <a:ext cx="200025" cy="2095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54429</xdr:colOff>
      <xdr:row>0</xdr:row>
      <xdr:rowOff>10886</xdr:rowOff>
    </xdr:from>
    <xdr:to>
      <xdr:col>8</xdr:col>
      <xdr:colOff>489857</xdr:colOff>
      <xdr:row>8</xdr:row>
      <xdr:rowOff>180398</xdr:rowOff>
    </xdr:to>
    <xdr:pic>
      <xdr:nvPicPr>
        <xdr:cNvPr id="2" name="Image 1" descr="Capture d’écran 2023-09-06 081728.jpg">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54429" y="10886"/>
          <a:ext cx="6645728" cy="1114392"/>
        </a:xfrm>
        <a:prstGeom prst="rect">
          <a:avLst/>
        </a:prstGeom>
      </xdr:spPr>
    </xdr:pic>
    <xdr:clientData/>
  </xdr:twoCellAnchor>
  <xdr:twoCellAnchor editAs="oneCell">
    <xdr:from>
      <xdr:col>0</xdr:col>
      <xdr:colOff>43541</xdr:colOff>
      <xdr:row>53</xdr:row>
      <xdr:rowOff>183471</xdr:rowOff>
    </xdr:from>
    <xdr:to>
      <xdr:col>8</xdr:col>
      <xdr:colOff>468086</xdr:colOff>
      <xdr:row>56</xdr:row>
      <xdr:rowOff>152400</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43541" y="9167451"/>
          <a:ext cx="6634845" cy="5175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1645920</xdr:colOff>
      <xdr:row>108</xdr:row>
      <xdr:rowOff>111250</xdr:rowOff>
    </xdr:from>
    <xdr:to>
      <xdr:col>2</xdr:col>
      <xdr:colOff>2857500</xdr:colOff>
      <xdr:row>112</xdr:row>
      <xdr:rowOff>106831</xdr:rowOff>
    </xdr:to>
    <xdr:pic>
      <xdr:nvPicPr>
        <xdr:cNvPr id="2" name="Image 1" descr="signature.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151120" y="19077430"/>
          <a:ext cx="1211580" cy="666141"/>
        </a:xfrm>
        <a:prstGeom prst="rect">
          <a:avLst/>
        </a:prstGeom>
      </xdr:spPr>
    </xdr:pic>
    <xdr:clientData/>
  </xdr:twoCellAnchor>
  <xdr:twoCellAnchor>
    <xdr:from>
      <xdr:col>0</xdr:col>
      <xdr:colOff>0</xdr:colOff>
      <xdr:row>1</xdr:row>
      <xdr:rowOff>30480</xdr:rowOff>
    </xdr:from>
    <xdr:to>
      <xdr:col>0</xdr:col>
      <xdr:colOff>3299461</xdr:colOff>
      <xdr:row>4</xdr:row>
      <xdr:rowOff>167640</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twoCellAnchor>
    <xdr:from>
      <xdr:col>2</xdr:col>
      <xdr:colOff>152400</xdr:colOff>
      <xdr:row>104</xdr:row>
      <xdr:rowOff>213360</xdr:rowOff>
    </xdr:from>
    <xdr:to>
      <xdr:col>2</xdr:col>
      <xdr:colOff>3032760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657600" y="18417540"/>
          <a:ext cx="2880360" cy="64008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5201"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5202"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5203"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204"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5205"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447675</xdr:colOff>
      <xdr:row>23</xdr:row>
      <xdr:rowOff>85725</xdr:rowOff>
    </xdr:to>
    <xdr:pic>
      <xdr:nvPicPr>
        <xdr:cNvPr id="6193"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00125" y="304800"/>
          <a:ext cx="4019550" cy="4162425"/>
        </a:xfrm>
        <a:prstGeom prst="rect">
          <a:avLst/>
        </a:prstGeom>
        <a:noFill/>
        <a:ln w="9525">
          <a:noFill/>
          <a:miter lim="800000"/>
          <a:headEnd/>
          <a:tailEnd/>
        </a:ln>
      </xdr:spPr>
    </xdr:pic>
    <xdr:clientData/>
  </xdr:twoCellAnchor>
  <xdr:oneCellAnchor>
    <xdr:from>
      <xdr:col>2</xdr:col>
      <xdr:colOff>361950</xdr:colOff>
      <xdr:row>15</xdr:row>
      <xdr:rowOff>9525</xdr:rowOff>
    </xdr:from>
    <xdr:ext cx="2686049" cy="274819"/>
    <xdr:sp macro="" textlink="AMOUR!H28">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C7A71A04-16D3-4131-A5BA-8F74CD122A5F}"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AMOUR!D28">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3862825-D670-4939-B7D0-2560D3F0CDB3}" type="TxLink">
            <a:rPr lang="fr-FR" sz="1200" b="1" i="0" u="none" strike="noStrike">
              <a:solidFill>
                <a:schemeClr val="tx1">
                  <a:lumMod val="65000"/>
                  <a:lumOff val="35000"/>
                </a:schemeClr>
              </a:solidFill>
              <a:latin typeface="GeosansLight" pitchFamily="2" charset="0"/>
              <a:ea typeface="Calibri"/>
              <a:cs typeface="Calibri"/>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AND%20LIVRE%20RECETTES%20&amp;%20DEPENSES%202020%20maj%2021%2011%202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OneDrive/Bureau/PHOTOGRAPHIE/COMPTABILITE%20&amp;%20URSAFF/formulaires/CONTRAT/CGV%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wixsite.com/photographi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celinemahieu@yahoo.fr" TargetMode="External"/><Relationship Id="rId1" Type="http://schemas.openxmlformats.org/officeDocument/2006/relationships/hyperlink" Target="http://celinemahieu.wixsite.com/photographie"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I56"/>
  <sheetViews>
    <sheetView showGridLines="0" showRowColHeaders="0" showZeros="0" tabSelected="1" showRuler="0" showWhiteSpace="0" view="pageLayout" workbookViewId="0">
      <selection activeCell="H30" sqref="H30:I30"/>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0" width="0" style="1" hidden="1" customWidth="1"/>
    <col min="11" max="16384" width="11.44140625" style="1"/>
  </cols>
  <sheetData>
    <row r="1" spans="1:9" ht="4.5" customHeight="1"/>
    <row r="2" spans="1:9" ht="15" customHeight="1">
      <c r="D2" s="482"/>
      <c r="E2" s="482"/>
      <c r="F2" s="482"/>
      <c r="G2" s="482"/>
    </row>
    <row r="3" spans="1:9" ht="15.75" customHeight="1">
      <c r="A3" s="483"/>
      <c r="B3" s="483"/>
      <c r="C3" s="483"/>
      <c r="D3" s="482"/>
      <c r="E3" s="482"/>
      <c r="F3" s="482"/>
      <c r="G3" s="482"/>
    </row>
    <row r="4" spans="1:9" ht="15" customHeight="1">
      <c r="A4" s="483"/>
      <c r="B4" s="483"/>
      <c r="C4" s="483"/>
      <c r="D4" s="482"/>
      <c r="E4" s="482"/>
      <c r="F4" s="482"/>
      <c r="G4" s="482"/>
    </row>
    <row r="5" spans="1:9">
      <c r="D5" s="484"/>
      <c r="E5" s="484"/>
      <c r="F5" s="484"/>
      <c r="G5" s="484"/>
    </row>
    <row r="6" spans="1:9" ht="6.75" customHeight="1">
      <c r="B6" s="2"/>
      <c r="C6" s="2"/>
      <c r="D6" s="2"/>
      <c r="E6" s="2"/>
      <c r="F6" s="2"/>
      <c r="G6" s="2"/>
      <c r="H6" s="2"/>
      <c r="I6" s="2"/>
    </row>
    <row r="7" spans="1:9" ht="2.25" customHeight="1"/>
    <row r="8" spans="1:9" ht="3" customHeight="1"/>
    <row r="9" spans="1:9" ht="2.25" customHeight="1"/>
    <row r="10" spans="1:9" ht="26.25" customHeight="1">
      <c r="B10" s="485" t="s">
        <v>217</v>
      </c>
      <c r="C10" s="485"/>
      <c r="D10" s="485"/>
      <c r="E10" s="485"/>
      <c r="F10" s="485"/>
      <c r="G10" s="485"/>
      <c r="H10" s="485"/>
      <c r="I10" s="485"/>
    </row>
    <row r="11" spans="1:9" ht="5.25" customHeight="1">
      <c r="B11" s="17"/>
      <c r="C11" s="17"/>
      <c r="D11" s="17"/>
      <c r="E11" s="17"/>
      <c r="F11" s="17"/>
      <c r="G11" s="17"/>
      <c r="H11" s="17"/>
      <c r="I11" s="17"/>
    </row>
    <row r="12" spans="1:9" ht="17.25" customHeight="1">
      <c r="A12" s="3"/>
      <c r="B12" s="59" t="s">
        <v>332</v>
      </c>
      <c r="C12" s="3"/>
      <c r="D12" s="4"/>
      <c r="E12" s="486"/>
      <c r="F12" s="486"/>
      <c r="G12" s="486"/>
      <c r="H12" s="486"/>
      <c r="I12" s="486"/>
    </row>
    <row r="13" spans="1:9" s="7" customFormat="1" ht="3.75" customHeight="1">
      <c r="A13" s="4"/>
      <c r="B13" s="32"/>
      <c r="C13" s="32"/>
      <c r="D13" s="5"/>
      <c r="E13" s="6"/>
      <c r="F13" s="29"/>
      <c r="G13" s="6"/>
      <c r="H13" s="5"/>
      <c r="I13" s="6"/>
    </row>
    <row r="14" spans="1:9" s="57" customFormat="1" ht="5.25" customHeight="1">
      <c r="B14" s="73"/>
      <c r="C14" s="73"/>
      <c r="D14" s="73"/>
      <c r="E14" s="73"/>
      <c r="F14" s="73"/>
      <c r="G14" s="73"/>
      <c r="H14" s="73"/>
      <c r="I14" s="73"/>
    </row>
    <row r="15" spans="1:9" s="57" customFormat="1" ht="17.25" customHeight="1">
      <c r="A15" s="59"/>
      <c r="B15" s="59" t="s">
        <v>333</v>
      </c>
      <c r="C15" s="59"/>
      <c r="D15" s="60"/>
      <c r="E15" s="486"/>
      <c r="F15" s="486"/>
      <c r="G15" s="486"/>
      <c r="H15" s="486"/>
      <c r="I15" s="486"/>
    </row>
    <row r="16" spans="1:9" s="64" customFormat="1" ht="3.75" customHeight="1">
      <c r="A16" s="60"/>
      <c r="B16" s="406"/>
      <c r="C16" s="406"/>
      <c r="D16" s="62"/>
      <c r="E16" s="63"/>
      <c r="F16" s="403"/>
      <c r="G16" s="63"/>
      <c r="H16" s="62"/>
      <c r="I16" s="63"/>
    </row>
    <row r="17" spans="1:9" s="7" customFormat="1" ht="6" customHeight="1">
      <c r="A17" s="4"/>
      <c r="B17" s="29"/>
      <c r="C17" s="29"/>
      <c r="D17" s="5"/>
      <c r="E17" s="6"/>
      <c r="F17" s="5"/>
      <c r="G17" s="6"/>
      <c r="H17" s="5"/>
      <c r="I17" s="6"/>
    </row>
    <row r="18" spans="1:9">
      <c r="A18" s="3"/>
      <c r="B18" s="3" t="s">
        <v>0</v>
      </c>
      <c r="C18" s="3"/>
      <c r="D18" s="486"/>
      <c r="E18" s="486"/>
      <c r="F18" s="486"/>
      <c r="G18" s="486"/>
      <c r="H18" s="486"/>
      <c r="I18" s="486"/>
    </row>
    <row r="19" spans="1:9" s="7" customFormat="1" ht="3.75" customHeight="1">
      <c r="A19" s="4"/>
      <c r="B19" s="4"/>
      <c r="C19" s="4"/>
      <c r="D19" s="4"/>
      <c r="E19" s="4"/>
      <c r="F19" s="4"/>
      <c r="G19" s="4"/>
      <c r="H19" s="4"/>
      <c r="I19" s="4"/>
    </row>
    <row r="20" spans="1:9">
      <c r="A20" s="3"/>
      <c r="B20" s="3" t="s">
        <v>5</v>
      </c>
      <c r="C20" s="3"/>
      <c r="D20" s="465"/>
      <c r="E20" s="465"/>
      <c r="F20" s="9" t="s">
        <v>4</v>
      </c>
      <c r="G20" s="486"/>
      <c r="H20" s="486"/>
      <c r="I20" s="486"/>
    </row>
    <row r="21" spans="1:9" s="7" customFormat="1" ht="3.75" customHeight="1">
      <c r="A21" s="4"/>
      <c r="B21" s="4"/>
      <c r="C21" s="4"/>
      <c r="D21" s="4"/>
      <c r="E21" s="4"/>
      <c r="F21" s="4"/>
      <c r="G21" s="4"/>
      <c r="H21" s="4"/>
      <c r="I21" s="4"/>
    </row>
    <row r="22" spans="1:9" ht="15.75" customHeight="1">
      <c r="A22" s="3"/>
      <c r="B22" s="491" t="s">
        <v>3</v>
      </c>
      <c r="C22" s="491"/>
      <c r="D22" s="494"/>
      <c r="E22" s="494"/>
      <c r="F22" s="29" t="s">
        <v>2</v>
      </c>
      <c r="G22" s="487"/>
      <c r="H22" s="488"/>
      <c r="I22" s="488"/>
    </row>
    <row r="23" spans="1:9" s="2" customFormat="1" ht="9" customHeight="1">
      <c r="A23" s="8"/>
      <c r="B23" s="10"/>
      <c r="C23" s="10"/>
      <c r="D23" s="31"/>
      <c r="E23" s="10"/>
      <c r="F23" s="31"/>
      <c r="G23" s="31"/>
      <c r="H23" s="10"/>
      <c r="I23" s="10"/>
    </row>
    <row r="24" spans="1:9" s="2" customFormat="1" ht="3" customHeight="1">
      <c r="A24" s="8"/>
      <c r="B24" s="6"/>
      <c r="C24" s="6"/>
      <c r="D24" s="29"/>
      <c r="E24" s="6"/>
      <c r="F24" s="29"/>
      <c r="G24" s="29"/>
      <c r="H24" s="6"/>
      <c r="I24" s="6"/>
    </row>
    <row r="25" spans="1:9" ht="23.25" customHeight="1">
      <c r="A25" s="3"/>
      <c r="B25" s="8" t="s">
        <v>1</v>
      </c>
      <c r="C25" s="8"/>
      <c r="D25" s="441" t="s">
        <v>357</v>
      </c>
      <c r="E25" s="464" t="s">
        <v>6</v>
      </c>
      <c r="F25" s="464"/>
      <c r="G25" s="407" t="s">
        <v>329</v>
      </c>
      <c r="H25" s="408" t="s">
        <v>179</v>
      </c>
      <c r="I25" s="409" t="s">
        <v>330</v>
      </c>
    </row>
    <row r="26" spans="1:9" ht="6" customHeight="1">
      <c r="A26" s="3"/>
      <c r="B26" s="479"/>
      <c r="C26" s="479"/>
      <c r="D26" s="479"/>
      <c r="E26" s="479"/>
      <c r="F26" s="479"/>
      <c r="G26" s="479"/>
      <c r="H26" s="479"/>
      <c r="I26" s="479"/>
    </row>
    <row r="27" spans="1:9" s="57" customFormat="1" ht="6" customHeight="1">
      <c r="A27" s="59"/>
      <c r="B27" s="301"/>
      <c r="C27" s="301"/>
      <c r="D27" s="301"/>
      <c r="E27" s="301"/>
      <c r="F27" s="301"/>
      <c r="G27" s="301"/>
      <c r="H27" s="301"/>
      <c r="I27" s="301"/>
    </row>
    <row r="28" spans="1:9" ht="15.75" customHeight="1">
      <c r="A28" s="3"/>
      <c r="B28" s="491" t="s">
        <v>7</v>
      </c>
      <c r="C28" s="491"/>
      <c r="D28" s="492"/>
      <c r="E28" s="492"/>
      <c r="F28" s="492"/>
      <c r="G28" s="9" t="s">
        <v>16</v>
      </c>
      <c r="H28" s="493"/>
      <c r="I28" s="493"/>
    </row>
    <row r="29" spans="1:9" ht="5.25" customHeight="1">
      <c r="A29" s="3"/>
      <c r="B29" s="34"/>
      <c r="C29" s="34"/>
      <c r="D29" s="34"/>
      <c r="E29" s="34"/>
      <c r="F29" s="34"/>
      <c r="G29" s="34"/>
      <c r="H29" s="34"/>
      <c r="I29" s="34"/>
    </row>
    <row r="30" spans="1:9" s="7" customFormat="1" ht="15" customHeight="1">
      <c r="A30" s="4"/>
      <c r="B30" s="472" t="s">
        <v>326</v>
      </c>
      <c r="C30" s="472"/>
      <c r="D30" s="28" t="s">
        <v>250</v>
      </c>
      <c r="E30" s="472" t="s">
        <v>13</v>
      </c>
      <c r="F30" s="472"/>
      <c r="G30" s="472"/>
      <c r="H30" s="489" t="s">
        <v>397</v>
      </c>
      <c r="I30" s="489"/>
    </row>
    <row r="31" spans="1:9" s="7" customFormat="1" ht="3.75" customHeight="1">
      <c r="A31" s="4"/>
      <c r="B31" s="29"/>
      <c r="C31" s="29"/>
      <c r="D31" s="14"/>
      <c r="E31" s="14"/>
      <c r="F31" s="14"/>
      <c r="G31" s="29"/>
      <c r="H31" s="32"/>
      <c r="I31" s="32"/>
    </row>
    <row r="32" spans="1:9" s="7" customFormat="1" ht="33.75" customHeight="1">
      <c r="A32" s="4"/>
      <c r="B32" s="469" t="s">
        <v>383</v>
      </c>
      <c r="C32" s="469"/>
      <c r="D32" s="469"/>
      <c r="E32" s="469"/>
      <c r="F32" s="469"/>
      <c r="G32" s="469"/>
      <c r="H32" s="469"/>
      <c r="I32" s="469"/>
    </row>
    <row r="33" spans="1:9" s="7" customFormat="1" ht="6" customHeight="1">
      <c r="A33" s="4"/>
      <c r="B33" s="16"/>
      <c r="C33" s="16"/>
      <c r="D33" s="16"/>
      <c r="E33" s="16"/>
      <c r="F33" s="16"/>
      <c r="G33" s="16"/>
      <c r="H33" s="16"/>
      <c r="I33" s="16"/>
    </row>
    <row r="34" spans="1:9" s="7" customFormat="1" ht="15.75" customHeight="1">
      <c r="A34" s="4"/>
      <c r="B34" s="27" t="s">
        <v>9</v>
      </c>
      <c r="C34" s="27"/>
      <c r="D34" s="27"/>
      <c r="E34" s="471" t="s">
        <v>10</v>
      </c>
      <c r="F34" s="471"/>
      <c r="G34" s="471"/>
      <c r="H34" s="472" t="s">
        <v>242</v>
      </c>
      <c r="I34" s="472"/>
    </row>
    <row r="35" spans="1:9" s="7" customFormat="1" ht="9.75" customHeight="1">
      <c r="A35" s="4"/>
      <c r="B35" s="470" t="s">
        <v>8</v>
      </c>
      <c r="C35" s="470"/>
      <c r="D35" s="470"/>
      <c r="E35" s="10"/>
      <c r="F35" s="10"/>
      <c r="G35" s="10"/>
      <c r="H35" s="10"/>
      <c r="I35" s="18"/>
    </row>
    <row r="36" spans="1:9" ht="7.5" customHeight="1">
      <c r="A36" s="3"/>
      <c r="B36" s="4"/>
      <c r="C36" s="4"/>
      <c r="D36" s="4"/>
      <c r="E36" s="478" t="s">
        <v>325</v>
      </c>
      <c r="F36" s="478"/>
      <c r="G36" s="478"/>
      <c r="H36" s="478"/>
      <c r="I36" s="401" t="s">
        <v>17</v>
      </c>
    </row>
    <row r="37" spans="1:9" s="12" customFormat="1" ht="16.5" customHeight="1">
      <c r="A37" s="11"/>
      <c r="B37" s="59" t="s">
        <v>243</v>
      </c>
      <c r="C37" s="3"/>
      <c r="D37" s="365"/>
      <c r="E37" s="480"/>
      <c r="F37" s="480"/>
      <c r="G37" s="480"/>
      <c r="H37" s="481"/>
      <c r="I37" s="399"/>
    </row>
    <row r="38" spans="1:9" ht="6" customHeight="1">
      <c r="A38" s="3"/>
      <c r="B38" s="3"/>
      <c r="C38" s="3"/>
      <c r="D38" s="3"/>
      <c r="E38" s="4"/>
      <c r="F38" s="4"/>
      <c r="G38" s="3"/>
      <c r="H38" s="4"/>
      <c r="I38" s="3"/>
    </row>
    <row r="39" spans="1:9" ht="17.25" customHeight="1">
      <c r="A39" s="3"/>
      <c r="B39" s="490" t="s">
        <v>380</v>
      </c>
      <c r="C39" s="490"/>
      <c r="D39" s="490"/>
      <c r="E39" s="480" t="s">
        <v>349</v>
      </c>
      <c r="F39" s="480"/>
      <c r="G39" s="290"/>
      <c r="H39" s="290"/>
      <c r="I39" s="290"/>
    </row>
    <row r="40" spans="1:9" s="7" customFormat="1" ht="3" customHeight="1">
      <c r="A40" s="4"/>
      <c r="B40" s="32"/>
      <c r="C40" s="32"/>
      <c r="D40" s="5"/>
      <c r="E40" s="6"/>
      <c r="F40" s="5"/>
      <c r="G40" s="6"/>
      <c r="H40" s="5"/>
      <c r="I40" s="6"/>
    </row>
    <row r="41" spans="1:9" s="7" customFormat="1" ht="16.5" customHeight="1">
      <c r="A41" s="4"/>
      <c r="B41" s="479"/>
      <c r="C41" s="479"/>
      <c r="D41" s="479"/>
      <c r="E41" s="480"/>
      <c r="F41" s="480"/>
      <c r="G41" s="480"/>
      <c r="H41" s="480"/>
      <c r="I41" s="480"/>
    </row>
    <row r="42" spans="1:9" ht="7.5" customHeight="1">
      <c r="A42" s="3"/>
      <c r="B42" s="19"/>
      <c r="C42" s="19"/>
      <c r="D42" s="19"/>
      <c r="E42" s="19"/>
      <c r="F42" s="19"/>
      <c r="G42" s="19"/>
      <c r="H42" s="19"/>
      <c r="I42" s="19"/>
    </row>
    <row r="43" spans="1:9" s="7" customFormat="1" ht="3.75" customHeight="1">
      <c r="A43" s="4"/>
      <c r="B43" s="477"/>
      <c r="C43" s="477"/>
      <c r="D43" s="477"/>
      <c r="E43" s="24"/>
      <c r="F43" s="10"/>
      <c r="G43" s="10"/>
      <c r="H43" s="10"/>
      <c r="I43" s="10"/>
    </row>
    <row r="44" spans="1:9" s="7" customFormat="1" ht="4.5" customHeight="1">
      <c r="A44" s="4"/>
      <c r="B44" s="6"/>
      <c r="C44" s="23"/>
      <c r="D44" s="23"/>
      <c r="E44" s="25"/>
      <c r="F44" s="6"/>
      <c r="G44" s="6"/>
      <c r="H44" s="6"/>
      <c r="I44" s="6"/>
    </row>
    <row r="45" spans="1:9" s="7" customFormat="1" ht="6" customHeight="1">
      <c r="A45" s="4"/>
      <c r="B45" s="20"/>
      <c r="C45" s="15"/>
      <c r="D45" s="15"/>
      <c r="E45" s="15"/>
      <c r="F45" s="15"/>
      <c r="G45" s="15"/>
      <c r="H45" s="15"/>
      <c r="I45" s="15"/>
    </row>
    <row r="46" spans="1:9" ht="0.75" customHeight="1">
      <c r="A46" s="3"/>
      <c r="B46" s="15"/>
      <c r="C46" s="15"/>
      <c r="D46" s="21"/>
      <c r="E46" s="21"/>
      <c r="F46" s="22"/>
      <c r="G46" s="22"/>
      <c r="H46" s="21"/>
      <c r="I46" s="15"/>
    </row>
    <row r="47" spans="1:9" s="7" customFormat="1" ht="1.5" customHeight="1">
      <c r="A47" s="4"/>
      <c r="B47" s="4"/>
    </row>
    <row r="48" spans="1:9">
      <c r="A48" s="3"/>
      <c r="B48" s="4"/>
      <c r="C48" s="4"/>
      <c r="D48" s="4"/>
      <c r="E48" s="4"/>
      <c r="F48" s="9"/>
      <c r="G48" s="9"/>
      <c r="H48" s="9"/>
      <c r="I48" s="9"/>
    </row>
    <row r="49" spans="2:9" ht="28.5" customHeight="1">
      <c r="B49" s="473" t="s">
        <v>331</v>
      </c>
      <c r="C49" s="473"/>
      <c r="D49" s="473"/>
      <c r="E49" s="473"/>
      <c r="F49" s="468"/>
      <c r="G49" s="468"/>
      <c r="H49" s="468"/>
      <c r="I49" s="468"/>
    </row>
    <row r="50" spans="2:9" ht="15.75" customHeight="1">
      <c r="B50" s="7"/>
      <c r="C50" s="7"/>
      <c r="D50" s="7"/>
      <c r="E50" s="7"/>
      <c r="F50" s="7"/>
      <c r="G50" s="7"/>
      <c r="H50" s="7"/>
      <c r="I50" s="7"/>
    </row>
    <row r="51" spans="2:9" ht="15.75" customHeight="1">
      <c r="B51" s="467" t="s">
        <v>11</v>
      </c>
      <c r="C51" s="467"/>
      <c r="D51" s="467"/>
      <c r="E51" s="471" t="s">
        <v>19</v>
      </c>
      <c r="F51" s="471"/>
      <c r="G51" s="476"/>
      <c r="H51" s="474" t="s">
        <v>18</v>
      </c>
      <c r="I51" s="475"/>
    </row>
    <row r="52" spans="2:9" s="7" customFormat="1" ht="6" customHeight="1"/>
    <row r="53" spans="2:9" ht="14.25" customHeight="1">
      <c r="B53" s="7"/>
      <c r="C53" s="7"/>
      <c r="D53" s="7"/>
      <c r="E53" s="7"/>
      <c r="F53" s="35"/>
      <c r="G53" s="35"/>
      <c r="H53" s="35"/>
      <c r="I53" s="35"/>
    </row>
    <row r="54" spans="2:9" ht="17.25" customHeight="1">
      <c r="B54" s="466" t="s">
        <v>12</v>
      </c>
      <c r="C54" s="466"/>
      <c r="D54" s="466"/>
      <c r="E54" s="466"/>
      <c r="F54" s="466"/>
      <c r="G54" s="466"/>
      <c r="H54" s="466"/>
      <c r="I54" s="466"/>
    </row>
    <row r="55" spans="2:9">
      <c r="B55" s="466"/>
      <c r="C55" s="466"/>
      <c r="D55" s="466"/>
      <c r="E55" s="466"/>
      <c r="F55" s="466"/>
      <c r="G55" s="466"/>
      <c r="H55" s="466"/>
      <c r="I55" s="466"/>
    </row>
    <row r="56" spans="2:9">
      <c r="B56" s="466"/>
      <c r="C56" s="466"/>
      <c r="D56" s="466"/>
      <c r="E56" s="466"/>
      <c r="F56" s="466"/>
      <c r="G56" s="466"/>
      <c r="H56" s="466"/>
      <c r="I56" s="466"/>
    </row>
  </sheetData>
  <sheetProtection selectLockedCells="1"/>
  <customSheetViews>
    <customSheetView guid="{7CC668C6-3844-4CC0-92CD-1DDF109DC849}" showPageBreaks="1" showGridLines="0" fitToPage="1" printArea="1" view="pageLayout" topLeftCell="A46">
      <selection activeCell="A2" sqref="A2:I75"/>
      <pageMargins left="0.23622047244094491" right="0.23622047244094491" top="0.19685039370078741" bottom="0.19685039370078741" header="0.11811023622047245" footer="0.11811023622047245"/>
      <pageSetup paperSize="9" orientation="portrait" r:id="rId1"/>
    </customSheetView>
  </customSheetViews>
  <mergeCells count="38">
    <mergeCell ref="D28:F28"/>
    <mergeCell ref="H28:I28"/>
    <mergeCell ref="D22:E22"/>
    <mergeCell ref="B26:I26"/>
    <mergeCell ref="G20:I20"/>
    <mergeCell ref="B22:C22"/>
    <mergeCell ref="E41:I41"/>
    <mergeCell ref="D2:G4"/>
    <mergeCell ref="A3:C3"/>
    <mergeCell ref="A4:C4"/>
    <mergeCell ref="D5:G5"/>
    <mergeCell ref="B10:I10"/>
    <mergeCell ref="E12:I12"/>
    <mergeCell ref="D18:I18"/>
    <mergeCell ref="G22:I22"/>
    <mergeCell ref="H30:I30"/>
    <mergeCell ref="B39:D39"/>
    <mergeCell ref="E15:I15"/>
    <mergeCell ref="E39:F39"/>
    <mergeCell ref="B28:C28"/>
    <mergeCell ref="E30:G30"/>
    <mergeCell ref="B30:C30"/>
    <mergeCell ref="E25:F25"/>
    <mergeCell ref="D20:E20"/>
    <mergeCell ref="B54:I56"/>
    <mergeCell ref="B51:D51"/>
    <mergeCell ref="F49:I49"/>
    <mergeCell ref="B32:I32"/>
    <mergeCell ref="B35:D35"/>
    <mergeCell ref="E34:G34"/>
    <mergeCell ref="H34:I34"/>
    <mergeCell ref="B49:E49"/>
    <mergeCell ref="H51:I51"/>
    <mergeCell ref="E51:G51"/>
    <mergeCell ref="B43:D43"/>
    <mergeCell ref="E36:H36"/>
    <mergeCell ref="B41:D41"/>
    <mergeCell ref="E37:H37"/>
  </mergeCells>
  <dataValidations count="8">
    <dataValidation type="list" showInputMessage="1" showErrorMessage="1" sqref="E51:G51">
      <formula1>"FACEBOOK,INSTAGRAM,SITE INTERNET,CONNAISSANCE"</formula1>
    </dataValidation>
    <dataValidation type="list" allowBlank="1" showInputMessage="1" showErrorMessage="1" sqref="E34:G34">
      <formula1>"OUI,NON"</formula1>
    </dataValidation>
    <dataValidation type="list" showInputMessage="1" showErrorMessage="1" sqref="D30">
      <formula1>"VIREMENT, PAYPAL (entre proches) , CHEQUE"</formula1>
    </dataValidation>
    <dataValidation showInputMessage="1" showErrorMessage="1" sqref="D28:F28"/>
    <dataValidation type="list" allowBlank="1" showInputMessage="1" showErrorMessage="1" sqref="G25">
      <formula1>"6,9,12"</formula1>
    </dataValidation>
    <dataValidation type="list" allowBlank="1" showInputMessage="1" showErrorMessage="1" sqref="H25">
      <formula1>"MINI PRIX,PLAISIR,INTENSE"</formula1>
    </dataValidation>
    <dataValidation type="list" allowBlank="1" showInputMessage="1" showErrorMessage="1" sqref="I25">
      <formula1>"75€,100€,125€"</formula1>
    </dataValidation>
    <dataValidation type="list" showInputMessage="1" showErrorMessage="1" sqref="H30:I30">
      <formula1>"VIREMENT,PAYPAL ENTRE PROCHES,CARTE BANCAIRE,CHEQUE,ESPECES"</formula1>
    </dataValidation>
  </dataValidations>
  <pageMargins left="0.23622047244094491" right="0.23622047244094491" top="0.19685039370078741" bottom="0.19685039370078741" header="0.11811023622047245" footer="0.11811023622047245"/>
  <pageSetup paperSize="9" scale="95" orientation="portrait" r:id="rId2"/>
  <drawing r:id="rId3"/>
</worksheet>
</file>

<file path=xl/worksheets/sheet10.xml><?xml version="1.0" encoding="utf-8"?>
<worksheet xmlns="http://schemas.openxmlformats.org/spreadsheetml/2006/main" xmlns:r="http://schemas.openxmlformats.org/officeDocument/2006/relationships">
  <sheetPr>
    <tabColor rgb="FF00B050"/>
  </sheetPr>
  <dimension ref="A1:R76"/>
  <sheetViews>
    <sheetView topLeftCell="A28" zoomScale="85" zoomScaleNormal="85" workbookViewId="0">
      <selection activeCell="A56" sqref="A56:D58"/>
    </sheetView>
  </sheetViews>
  <sheetFormatPr baseColWidth="10" defaultColWidth="11.5546875" defaultRowHeight="14.4"/>
  <cols>
    <col min="1" max="1" width="18.33203125" style="302" customWidth="1"/>
    <col min="2" max="2" width="56.5546875" style="302" customWidth="1"/>
    <col min="3" max="3" width="18.5546875" style="319" customWidth="1"/>
    <col min="4" max="4" width="48.33203125" style="306" customWidth="1"/>
    <col min="5" max="5" width="1.33203125" style="302" customWidth="1"/>
    <col min="6" max="6" width="14.5546875" style="286" customWidth="1"/>
    <col min="7" max="7" width="17.33203125" style="287" customWidth="1"/>
    <col min="8" max="8" width="13.6640625" style="302" customWidth="1"/>
    <col min="9" max="16384" width="11.5546875" style="302"/>
  </cols>
  <sheetData>
    <row r="1" spans="1:18" ht="21">
      <c r="A1" s="303" t="s">
        <v>99</v>
      </c>
      <c r="C1" s="305"/>
      <c r="F1" s="307"/>
      <c r="G1" s="308"/>
    </row>
    <row r="2" spans="1:18" ht="18">
      <c r="A2" s="304"/>
      <c r="C2" s="305"/>
      <c r="F2" s="307"/>
      <c r="G2" s="308"/>
    </row>
    <row r="3" spans="1:18" ht="18">
      <c r="A3" s="304"/>
      <c r="C3" s="305"/>
      <c r="F3" s="307"/>
      <c r="G3" s="308"/>
    </row>
    <row r="4" spans="1:18" ht="18">
      <c r="A4" s="304"/>
      <c r="C4" s="305"/>
      <c r="F4" s="307"/>
      <c r="G4" s="308"/>
    </row>
    <row r="5" spans="1:18" ht="18">
      <c r="A5" s="309" t="s">
        <v>100</v>
      </c>
      <c r="C5" s="305"/>
      <c r="F5" s="629" t="s">
        <v>101</v>
      </c>
      <c r="G5" s="629"/>
    </row>
    <row r="6" spans="1:18">
      <c r="C6" s="305"/>
      <c r="F6" s="307"/>
      <c r="G6" s="308"/>
      <c r="P6" s="302" t="s">
        <v>49</v>
      </c>
      <c r="Q6" s="302" t="s">
        <v>49</v>
      </c>
      <c r="R6" s="302" t="s">
        <v>50</v>
      </c>
    </row>
    <row r="7" spans="1:18" ht="31.2">
      <c r="A7" s="310" t="s">
        <v>102</v>
      </c>
      <c r="B7" s="311" t="s">
        <v>72</v>
      </c>
      <c r="C7" s="312" t="s">
        <v>103</v>
      </c>
      <c r="D7" s="313" t="s">
        <v>104</v>
      </c>
      <c r="E7" s="314"/>
      <c r="F7" s="315" t="s">
        <v>105</v>
      </c>
      <c r="G7" s="316" t="s">
        <v>106</v>
      </c>
      <c r="Q7" s="328"/>
    </row>
    <row r="8" spans="1:18">
      <c r="A8" s="411" t="s">
        <v>107</v>
      </c>
      <c r="B8" s="331" t="s">
        <v>108</v>
      </c>
      <c r="C8" s="332">
        <v>180</v>
      </c>
      <c r="D8" s="333" t="s">
        <v>227</v>
      </c>
      <c r="F8" s="317"/>
      <c r="G8" s="318" t="str">
        <f t="shared" ref="G8:G48" si="0">IF(ISERROR(C8/F8),"",C8/F8)</f>
        <v/>
      </c>
      <c r="H8" s="317"/>
      <c r="R8" s="325">
        <v>43358</v>
      </c>
    </row>
    <row r="9" spans="1:18">
      <c r="A9" s="411" t="s">
        <v>59</v>
      </c>
      <c r="B9" s="331" t="s">
        <v>109</v>
      </c>
      <c r="C9" s="332">
        <v>230</v>
      </c>
      <c r="D9" s="333" t="s">
        <v>110</v>
      </c>
      <c r="F9" s="317"/>
      <c r="G9" s="318" t="str">
        <f t="shared" si="0"/>
        <v/>
      </c>
      <c r="H9" s="317"/>
      <c r="R9" s="325">
        <v>43358</v>
      </c>
    </row>
    <row r="10" spans="1:18">
      <c r="A10" s="411" t="s">
        <v>111</v>
      </c>
      <c r="B10" s="331" t="s">
        <v>112</v>
      </c>
      <c r="C10" s="332">
        <v>280</v>
      </c>
      <c r="D10" s="333" t="s">
        <v>336</v>
      </c>
      <c r="F10" s="317"/>
      <c r="G10" s="318" t="str">
        <f t="shared" si="0"/>
        <v/>
      </c>
      <c r="H10" s="317"/>
      <c r="R10" s="302" t="s">
        <v>57</v>
      </c>
    </row>
    <row r="11" spans="1:18">
      <c r="A11" s="412" t="s">
        <v>113</v>
      </c>
      <c r="B11" s="336" t="s">
        <v>218</v>
      </c>
      <c r="C11" s="337">
        <v>95</v>
      </c>
      <c r="D11" s="338" t="s">
        <v>219</v>
      </c>
      <c r="F11" s="317"/>
      <c r="G11" s="318" t="str">
        <f t="shared" si="0"/>
        <v/>
      </c>
      <c r="H11" s="317"/>
      <c r="P11" s="302" t="s">
        <v>59</v>
      </c>
      <c r="Q11" s="302" t="s">
        <v>60</v>
      </c>
    </row>
    <row r="12" spans="1:18">
      <c r="A12" s="412" t="s">
        <v>115</v>
      </c>
      <c r="B12" s="336" t="s">
        <v>220</v>
      </c>
      <c r="C12" s="337">
        <v>120</v>
      </c>
      <c r="D12" s="338" t="s">
        <v>221</v>
      </c>
      <c r="F12" s="317"/>
      <c r="G12" s="318" t="str">
        <f t="shared" si="0"/>
        <v/>
      </c>
      <c r="H12" s="317"/>
      <c r="P12" s="329">
        <v>0</v>
      </c>
      <c r="Q12" s="329">
        <v>0.25</v>
      </c>
    </row>
    <row r="13" spans="1:18">
      <c r="A13" s="412" t="s">
        <v>117</v>
      </c>
      <c r="B13" s="336" t="s">
        <v>222</v>
      </c>
      <c r="C13" s="337">
        <v>210</v>
      </c>
      <c r="D13" s="338" t="s">
        <v>223</v>
      </c>
      <c r="F13" s="317"/>
      <c r="G13" s="318" t="str">
        <f t="shared" si="0"/>
        <v/>
      </c>
      <c r="H13" s="317"/>
      <c r="P13" s="302">
        <f>VLOOKUP(P11,'[2]BASE PRODUITS'!A6:E691,3,0)</f>
        <v>200</v>
      </c>
      <c r="Q13" s="302">
        <f>VLOOKUP(Q11,'[2]BASE PRODUITS'!A6:E691,3,0)</f>
        <v>250</v>
      </c>
    </row>
    <row r="14" spans="1:18">
      <c r="A14" s="412" t="s">
        <v>119</v>
      </c>
      <c r="B14" s="339" t="s">
        <v>224</v>
      </c>
      <c r="C14" s="337">
        <v>260</v>
      </c>
      <c r="D14" s="338" t="s">
        <v>225</v>
      </c>
      <c r="F14" s="317"/>
      <c r="G14" s="318" t="str">
        <f t="shared" si="0"/>
        <v/>
      </c>
      <c r="H14" s="317"/>
      <c r="P14" s="326" t="s">
        <v>14</v>
      </c>
      <c r="Q14" s="302" t="s">
        <v>68</v>
      </c>
    </row>
    <row r="15" spans="1:18">
      <c r="A15" s="413" t="s">
        <v>121</v>
      </c>
      <c r="B15" s="340" t="s">
        <v>123</v>
      </c>
      <c r="C15" s="341">
        <v>230</v>
      </c>
      <c r="D15" s="342" t="s">
        <v>124</v>
      </c>
      <c r="F15" s="317"/>
      <c r="G15" s="318" t="str">
        <f t="shared" si="0"/>
        <v/>
      </c>
      <c r="H15" s="317"/>
    </row>
    <row r="16" spans="1:18">
      <c r="A16" s="413" t="s">
        <v>122</v>
      </c>
      <c r="B16" s="340" t="s">
        <v>125</v>
      </c>
      <c r="C16" s="341">
        <v>260</v>
      </c>
      <c r="D16" s="342" t="s">
        <v>126</v>
      </c>
      <c r="F16" s="317"/>
      <c r="G16" s="318" t="str">
        <f t="shared" si="0"/>
        <v/>
      </c>
      <c r="H16" s="317"/>
      <c r="P16" s="325">
        <v>43386</v>
      </c>
    </row>
    <row r="17" spans="1:8">
      <c r="A17" s="413" t="s">
        <v>60</v>
      </c>
      <c r="B17" s="340" t="s">
        <v>128</v>
      </c>
      <c r="C17" s="341">
        <v>330</v>
      </c>
      <c r="D17" s="342" t="s">
        <v>129</v>
      </c>
      <c r="F17" s="317"/>
      <c r="G17" s="318" t="str">
        <f t="shared" si="0"/>
        <v/>
      </c>
      <c r="H17" s="317"/>
    </row>
    <row r="18" spans="1:8">
      <c r="A18" s="414" t="s">
        <v>127</v>
      </c>
      <c r="B18" s="344" t="s">
        <v>133</v>
      </c>
      <c r="C18" s="345">
        <v>180</v>
      </c>
      <c r="D18" s="346" t="s">
        <v>134</v>
      </c>
      <c r="F18" s="317"/>
      <c r="G18" s="318" t="str">
        <f t="shared" si="0"/>
        <v/>
      </c>
      <c r="H18" s="317"/>
    </row>
    <row r="19" spans="1:8">
      <c r="A19" s="414" t="s">
        <v>130</v>
      </c>
      <c r="B19" s="344" t="s">
        <v>136</v>
      </c>
      <c r="C19" s="345">
        <v>230</v>
      </c>
      <c r="D19" s="346" t="s">
        <v>137</v>
      </c>
      <c r="F19" s="317"/>
      <c r="G19" s="318" t="str">
        <f t="shared" si="0"/>
        <v/>
      </c>
      <c r="H19" s="317"/>
    </row>
    <row r="20" spans="1:8">
      <c r="A20" s="414" t="s">
        <v>131</v>
      </c>
      <c r="B20" s="344" t="s">
        <v>139</v>
      </c>
      <c r="C20" s="345">
        <v>280</v>
      </c>
      <c r="D20" s="346" t="s">
        <v>140</v>
      </c>
      <c r="F20" s="317"/>
      <c r="G20" s="318" t="str">
        <f t="shared" si="0"/>
        <v/>
      </c>
      <c r="H20" s="317"/>
    </row>
    <row r="21" spans="1:8">
      <c r="A21" s="415" t="s">
        <v>132</v>
      </c>
      <c r="B21" s="347" t="s">
        <v>148</v>
      </c>
      <c r="C21" s="348">
        <v>180</v>
      </c>
      <c r="D21" s="349" t="s">
        <v>116</v>
      </c>
      <c r="F21" s="317"/>
      <c r="G21" s="318" t="str">
        <f t="shared" si="0"/>
        <v/>
      </c>
      <c r="H21" s="317"/>
    </row>
    <row r="22" spans="1:8">
      <c r="A22" s="415" t="s">
        <v>135</v>
      </c>
      <c r="B22" s="347" t="s">
        <v>150</v>
      </c>
      <c r="C22" s="348">
        <v>230</v>
      </c>
      <c r="D22" s="349" t="s">
        <v>118</v>
      </c>
      <c r="F22" s="317"/>
      <c r="G22" s="318" t="str">
        <f t="shared" si="0"/>
        <v/>
      </c>
      <c r="H22" s="317"/>
    </row>
    <row r="23" spans="1:8">
      <c r="A23" s="415" t="s">
        <v>138</v>
      </c>
      <c r="B23" s="347" t="s">
        <v>152</v>
      </c>
      <c r="C23" s="348">
        <v>280</v>
      </c>
      <c r="D23" s="349" t="s">
        <v>120</v>
      </c>
      <c r="F23" s="317"/>
      <c r="G23" s="318" t="str">
        <f t="shared" si="0"/>
        <v/>
      </c>
      <c r="H23" s="317"/>
    </row>
    <row r="24" spans="1:8">
      <c r="A24" s="412" t="s">
        <v>141</v>
      </c>
      <c r="B24" s="336" t="s">
        <v>226</v>
      </c>
      <c r="C24" s="350">
        <v>210</v>
      </c>
      <c r="D24" s="338" t="s">
        <v>227</v>
      </c>
      <c r="F24" s="317"/>
      <c r="G24" s="318" t="str">
        <f t="shared" si="0"/>
        <v/>
      </c>
      <c r="H24" s="317"/>
    </row>
    <row r="25" spans="1:8">
      <c r="A25" s="412" t="s">
        <v>142</v>
      </c>
      <c r="B25" s="351" t="s">
        <v>229</v>
      </c>
      <c r="C25" s="352">
        <v>260</v>
      </c>
      <c r="D25" s="353" t="s">
        <v>230</v>
      </c>
      <c r="F25" s="317"/>
      <c r="G25" s="318" t="str">
        <f t="shared" si="0"/>
        <v/>
      </c>
      <c r="H25" s="317"/>
    </row>
    <row r="26" spans="1:8">
      <c r="A26" s="412" t="s">
        <v>145</v>
      </c>
      <c r="B26" s="351" t="s">
        <v>232</v>
      </c>
      <c r="C26" s="352">
        <v>310</v>
      </c>
      <c r="D26" s="353" t="s">
        <v>233</v>
      </c>
      <c r="F26" s="317"/>
      <c r="G26" s="318" t="str">
        <f t="shared" si="0"/>
        <v/>
      </c>
      <c r="H26" s="317"/>
    </row>
    <row r="27" spans="1:8">
      <c r="A27" s="416" t="s">
        <v>234</v>
      </c>
      <c r="B27" s="417" t="s">
        <v>269</v>
      </c>
      <c r="C27" s="418">
        <v>250</v>
      </c>
      <c r="D27" s="419" t="s">
        <v>270</v>
      </c>
      <c r="F27" s="317"/>
      <c r="G27" s="318" t="str">
        <f t="shared" si="0"/>
        <v/>
      </c>
      <c r="H27" s="317"/>
    </row>
    <row r="28" spans="1:8">
      <c r="A28" s="420" t="s">
        <v>147</v>
      </c>
      <c r="B28" s="382" t="s">
        <v>255</v>
      </c>
      <c r="C28" s="383">
        <v>210</v>
      </c>
      <c r="D28" s="384" t="s">
        <v>256</v>
      </c>
      <c r="F28" s="317"/>
      <c r="G28" s="318" t="str">
        <f t="shared" si="0"/>
        <v/>
      </c>
      <c r="H28" s="317"/>
    </row>
    <row r="29" spans="1:8">
      <c r="A29" s="420" t="s">
        <v>149</v>
      </c>
      <c r="B29" s="382" t="s">
        <v>257</v>
      </c>
      <c r="C29" s="383">
        <v>260</v>
      </c>
      <c r="D29" s="384" t="s">
        <v>258</v>
      </c>
      <c r="F29" s="317"/>
      <c r="G29" s="318" t="str">
        <f t="shared" si="0"/>
        <v/>
      </c>
      <c r="H29" s="317"/>
    </row>
    <row r="30" spans="1:8">
      <c r="A30" s="413" t="s">
        <v>151</v>
      </c>
      <c r="B30" s="340" t="s">
        <v>259</v>
      </c>
      <c r="C30" s="341">
        <v>100</v>
      </c>
      <c r="D30" s="342" t="s">
        <v>260</v>
      </c>
      <c r="F30" s="317"/>
      <c r="G30" s="318" t="str">
        <f t="shared" si="0"/>
        <v/>
      </c>
      <c r="H30" s="317"/>
    </row>
    <row r="31" spans="1:8">
      <c r="A31" s="421" t="s">
        <v>153</v>
      </c>
      <c r="B31" s="379" t="s">
        <v>261</v>
      </c>
      <c r="C31" s="380">
        <v>150</v>
      </c>
      <c r="D31" s="381" t="s">
        <v>262</v>
      </c>
      <c r="F31" s="317"/>
      <c r="G31" s="318" t="str">
        <f t="shared" si="0"/>
        <v/>
      </c>
    </row>
    <row r="32" spans="1:8">
      <c r="A32" s="422" t="s">
        <v>154</v>
      </c>
      <c r="B32" s="423" t="s">
        <v>263</v>
      </c>
      <c r="C32" s="424">
        <v>180</v>
      </c>
      <c r="D32" s="425" t="s">
        <v>264</v>
      </c>
      <c r="F32" s="317"/>
      <c r="G32" s="318" t="str">
        <f t="shared" si="0"/>
        <v/>
      </c>
    </row>
    <row r="33" spans="1:7">
      <c r="A33" s="422" t="s">
        <v>155</v>
      </c>
      <c r="B33" s="423" t="s">
        <v>265</v>
      </c>
      <c r="C33" s="424">
        <v>230</v>
      </c>
      <c r="D33" s="425" t="s">
        <v>266</v>
      </c>
      <c r="F33" s="317"/>
      <c r="G33" s="318" t="str">
        <f t="shared" si="0"/>
        <v/>
      </c>
    </row>
    <row r="34" spans="1:7">
      <c r="A34" s="422" t="s">
        <v>156</v>
      </c>
      <c r="B34" s="423" t="s">
        <v>267</v>
      </c>
      <c r="C34" s="424">
        <v>280</v>
      </c>
      <c r="D34" s="425" t="s">
        <v>268</v>
      </c>
      <c r="F34" s="317"/>
      <c r="G34" s="318" t="str">
        <f t="shared" si="0"/>
        <v/>
      </c>
    </row>
    <row r="35" spans="1:7">
      <c r="A35" s="426" t="s">
        <v>157</v>
      </c>
      <c r="B35" s="321" t="s">
        <v>143</v>
      </c>
      <c r="C35" s="323">
        <v>150</v>
      </c>
      <c r="D35" s="322" t="s">
        <v>144</v>
      </c>
      <c r="F35" s="317"/>
      <c r="G35" s="318" t="str">
        <f t="shared" si="0"/>
        <v/>
      </c>
    </row>
    <row r="36" spans="1:7">
      <c r="A36" s="426" t="s">
        <v>158</v>
      </c>
      <c r="B36" s="321" t="s">
        <v>143</v>
      </c>
      <c r="C36" s="323">
        <v>100</v>
      </c>
      <c r="D36" s="322" t="s">
        <v>146</v>
      </c>
      <c r="F36" s="317"/>
      <c r="G36" s="318" t="str">
        <f t="shared" si="0"/>
        <v/>
      </c>
    </row>
    <row r="37" spans="1:7">
      <c r="A37" s="426" t="s">
        <v>159</v>
      </c>
      <c r="B37" s="321" t="s">
        <v>160</v>
      </c>
      <c r="C37" s="323">
        <v>10</v>
      </c>
      <c r="D37" s="322" t="s">
        <v>161</v>
      </c>
      <c r="F37" s="317"/>
      <c r="G37" s="318" t="str">
        <f t="shared" si="0"/>
        <v/>
      </c>
    </row>
    <row r="38" spans="1:7">
      <c r="A38" s="426" t="s">
        <v>162</v>
      </c>
      <c r="B38" s="321" t="s">
        <v>163</v>
      </c>
      <c r="C38" s="323">
        <v>40</v>
      </c>
      <c r="D38" s="322" t="s">
        <v>164</v>
      </c>
      <c r="F38" s="317"/>
      <c r="G38" s="318" t="str">
        <f t="shared" si="0"/>
        <v/>
      </c>
    </row>
    <row r="39" spans="1:7">
      <c r="A39" s="426" t="s">
        <v>165</v>
      </c>
      <c r="B39" s="321" t="s">
        <v>166</v>
      </c>
      <c r="C39" s="323">
        <v>80</v>
      </c>
      <c r="D39" s="322" t="s">
        <v>167</v>
      </c>
      <c r="F39" s="317"/>
      <c r="G39" s="318" t="str">
        <f t="shared" si="0"/>
        <v/>
      </c>
    </row>
    <row r="40" spans="1:7">
      <c r="A40" s="414" t="s">
        <v>168</v>
      </c>
      <c r="B40" s="354" t="s">
        <v>254</v>
      </c>
      <c r="C40" s="355"/>
      <c r="D40" s="356"/>
      <c r="F40" s="317"/>
      <c r="G40" s="318" t="str">
        <f t="shared" si="0"/>
        <v/>
      </c>
    </row>
    <row r="41" spans="1:7">
      <c r="A41" s="427" t="s">
        <v>169</v>
      </c>
      <c r="B41" s="343" t="s">
        <v>337</v>
      </c>
      <c r="C41" s="334">
        <v>0</v>
      </c>
      <c r="D41" s="335" t="s">
        <v>114</v>
      </c>
      <c r="F41" s="317"/>
      <c r="G41" s="318" t="str">
        <f t="shared" si="0"/>
        <v/>
      </c>
    </row>
    <row r="42" spans="1:7">
      <c r="A42" s="428" t="s">
        <v>94</v>
      </c>
      <c r="B42" s="429" t="s">
        <v>338</v>
      </c>
      <c r="C42" s="430"/>
      <c r="D42" s="431"/>
      <c r="F42" s="317"/>
      <c r="G42" s="318" t="str">
        <f t="shared" si="0"/>
        <v/>
      </c>
    </row>
    <row r="43" spans="1:7">
      <c r="A43" s="428" t="s">
        <v>171</v>
      </c>
      <c r="B43" s="429" t="s">
        <v>339</v>
      </c>
      <c r="C43" s="430"/>
      <c r="D43" s="431"/>
      <c r="F43" s="324" t="s">
        <v>172</v>
      </c>
      <c r="G43" s="318" t="str">
        <f t="shared" si="0"/>
        <v/>
      </c>
    </row>
    <row r="44" spans="1:7">
      <c r="A44" s="432" t="s">
        <v>173</v>
      </c>
      <c r="B44" s="433" t="s">
        <v>340</v>
      </c>
      <c r="C44" s="434"/>
      <c r="D44" s="435"/>
      <c r="F44" s="317"/>
      <c r="G44" s="318" t="str">
        <f t="shared" si="0"/>
        <v/>
      </c>
    </row>
    <row r="45" spans="1:7">
      <c r="A45" s="426" t="s">
        <v>174</v>
      </c>
      <c r="B45" s="328" t="s">
        <v>341</v>
      </c>
      <c r="C45" s="436">
        <v>0</v>
      </c>
      <c r="D45" s="437" t="s">
        <v>170</v>
      </c>
      <c r="F45" s="317"/>
      <c r="G45" s="318" t="str">
        <f t="shared" si="0"/>
        <v/>
      </c>
    </row>
    <row r="46" spans="1:7">
      <c r="A46" s="416" t="s">
        <v>79</v>
      </c>
      <c r="B46" s="417" t="s">
        <v>342</v>
      </c>
      <c r="C46" s="418">
        <v>180</v>
      </c>
      <c r="D46" s="419" t="s">
        <v>264</v>
      </c>
      <c r="F46" s="317"/>
      <c r="G46" s="318" t="str">
        <f t="shared" si="0"/>
        <v/>
      </c>
    </row>
    <row r="47" spans="1:7">
      <c r="A47" s="416" t="s">
        <v>175</v>
      </c>
      <c r="B47" s="417" t="s">
        <v>343</v>
      </c>
      <c r="C47" s="418">
        <v>230</v>
      </c>
      <c r="D47" s="419" t="s">
        <v>266</v>
      </c>
      <c r="F47" s="317"/>
      <c r="G47" s="318"/>
    </row>
    <row r="48" spans="1:7">
      <c r="A48" s="416" t="s">
        <v>228</v>
      </c>
      <c r="B48" s="417" t="s">
        <v>344</v>
      </c>
      <c r="C48" s="418">
        <v>280</v>
      </c>
      <c r="D48" s="419" t="s">
        <v>268</v>
      </c>
      <c r="F48" s="317"/>
      <c r="G48" s="318" t="str">
        <f t="shared" si="0"/>
        <v/>
      </c>
    </row>
    <row r="49" spans="1:6">
      <c r="A49" s="438" t="s">
        <v>231</v>
      </c>
      <c r="B49" s="439" t="s">
        <v>345</v>
      </c>
      <c r="C49" s="418">
        <v>75</v>
      </c>
      <c r="D49" s="419" t="s">
        <v>346</v>
      </c>
      <c r="E49" s="327"/>
      <c r="F49" s="330"/>
    </row>
    <row r="50" spans="1:6">
      <c r="A50" s="438" t="s">
        <v>235</v>
      </c>
      <c r="B50" s="439" t="s">
        <v>354</v>
      </c>
      <c r="C50" s="418">
        <v>75</v>
      </c>
      <c r="D50" s="419" t="s">
        <v>240</v>
      </c>
    </row>
    <row r="51" spans="1:6">
      <c r="A51" s="438" t="s">
        <v>236</v>
      </c>
      <c r="B51" s="439" t="s">
        <v>355</v>
      </c>
      <c r="C51" s="418">
        <v>100</v>
      </c>
      <c r="D51" s="419" t="s">
        <v>347</v>
      </c>
      <c r="E51" s="327"/>
      <c r="F51" s="330"/>
    </row>
    <row r="52" spans="1:6">
      <c r="A52" s="438" t="s">
        <v>237</v>
      </c>
      <c r="B52" s="439" t="s">
        <v>356</v>
      </c>
      <c r="C52" s="418">
        <v>125</v>
      </c>
      <c r="D52" s="419" t="s">
        <v>348</v>
      </c>
    </row>
    <row r="53" spans="1:6">
      <c r="A53" s="438" t="s">
        <v>238</v>
      </c>
      <c r="B53" s="439" t="s">
        <v>351</v>
      </c>
      <c r="C53" s="418">
        <v>75</v>
      </c>
      <c r="D53" s="419" t="s">
        <v>240</v>
      </c>
      <c r="E53" s="327"/>
      <c r="F53" s="330"/>
    </row>
    <row r="54" spans="1:6">
      <c r="A54" s="438" t="s">
        <v>239</v>
      </c>
      <c r="B54" s="439" t="s">
        <v>352</v>
      </c>
      <c r="C54" s="418">
        <v>100</v>
      </c>
      <c r="D54" s="419" t="s">
        <v>347</v>
      </c>
    </row>
    <row r="55" spans="1:6">
      <c r="A55" s="438" t="s">
        <v>241</v>
      </c>
      <c r="B55" s="439" t="s">
        <v>353</v>
      </c>
      <c r="C55" s="418">
        <v>125</v>
      </c>
      <c r="D55" s="419" t="s">
        <v>348</v>
      </c>
    </row>
    <row r="56" spans="1:6">
      <c r="A56" s="438" t="s">
        <v>358</v>
      </c>
      <c r="B56" s="439" t="s">
        <v>361</v>
      </c>
      <c r="C56" s="418">
        <v>75</v>
      </c>
      <c r="D56" s="419" t="s">
        <v>240</v>
      </c>
    </row>
    <row r="57" spans="1:6">
      <c r="A57" s="438" t="s">
        <v>359</v>
      </c>
      <c r="B57" s="439" t="s">
        <v>362</v>
      </c>
      <c r="C57" s="418">
        <v>100</v>
      </c>
      <c r="D57" s="419" t="s">
        <v>347</v>
      </c>
    </row>
    <row r="58" spans="1:6">
      <c r="A58" s="438" t="s">
        <v>360</v>
      </c>
      <c r="B58" s="439" t="s">
        <v>363</v>
      </c>
      <c r="C58" s="418">
        <v>125</v>
      </c>
      <c r="D58" s="419" t="s">
        <v>348</v>
      </c>
    </row>
    <row r="59" spans="1:6">
      <c r="A59" s="320"/>
      <c r="B59" s="328"/>
      <c r="C59" s="436"/>
      <c r="D59" s="437"/>
    </row>
    <row r="60" spans="1:6">
      <c r="A60" s="320"/>
      <c r="B60" s="328"/>
      <c r="C60" s="436"/>
      <c r="D60" s="437"/>
    </row>
    <row r="61" spans="1:6">
      <c r="A61" s="320"/>
      <c r="B61" s="328"/>
      <c r="C61" s="436"/>
      <c r="D61" s="437"/>
    </row>
    <row r="62" spans="1:6">
      <c r="A62" s="320"/>
      <c r="B62" s="328"/>
      <c r="C62" s="436"/>
      <c r="D62" s="437"/>
    </row>
    <row r="63" spans="1:6">
      <c r="A63" s="320"/>
      <c r="B63" s="328"/>
      <c r="C63" s="436"/>
      <c r="D63" s="437"/>
    </row>
    <row r="64" spans="1:6">
      <c r="A64" s="320"/>
      <c r="B64" s="328"/>
      <c r="C64" s="436"/>
      <c r="D64" s="437"/>
    </row>
    <row r="65" spans="1:4">
      <c r="A65" s="320"/>
      <c r="B65" s="328"/>
      <c r="C65" s="436"/>
      <c r="D65" s="437"/>
    </row>
    <row r="66" spans="1:4">
      <c r="A66" s="320"/>
      <c r="B66" s="328"/>
      <c r="C66" s="436"/>
      <c r="D66" s="437"/>
    </row>
    <row r="67" spans="1:4">
      <c r="A67" s="320"/>
      <c r="B67" s="321"/>
      <c r="C67" s="323"/>
      <c r="D67" s="322"/>
    </row>
    <row r="68" spans="1:4">
      <c r="A68" s="328"/>
      <c r="B68" s="328"/>
      <c r="C68" s="436"/>
      <c r="D68" s="437"/>
    </row>
    <row r="69" spans="1:4">
      <c r="A69" s="328"/>
      <c r="B69" s="328"/>
      <c r="C69" s="436"/>
      <c r="D69" s="437"/>
    </row>
    <row r="70" spans="1:4">
      <c r="A70" s="328"/>
      <c r="B70" s="328"/>
      <c r="C70" s="436"/>
      <c r="D70" s="437"/>
    </row>
    <row r="71" spans="1:4">
      <c r="A71" s="328"/>
      <c r="B71" s="328"/>
      <c r="C71" s="436"/>
      <c r="D71" s="437"/>
    </row>
    <row r="72" spans="1:4">
      <c r="A72" s="328"/>
      <c r="B72" s="328"/>
      <c r="C72" s="436"/>
      <c r="D72" s="437"/>
    </row>
    <row r="73" spans="1:4">
      <c r="A73" s="328"/>
      <c r="B73" s="328"/>
      <c r="C73" s="436"/>
      <c r="D73" s="437"/>
    </row>
    <row r="74" spans="1:4">
      <c r="A74" s="328"/>
      <c r="B74" s="328"/>
      <c r="C74" s="436"/>
      <c r="D74" s="437"/>
    </row>
    <row r="75" spans="1:4">
      <c r="A75" s="328"/>
      <c r="B75" s="328"/>
      <c r="C75" s="436"/>
      <c r="D75" s="437"/>
    </row>
    <row r="76" spans="1:4">
      <c r="A76" s="328"/>
      <c r="B76" s="328"/>
      <c r="C76" s="436"/>
      <c r="D76" s="437"/>
    </row>
  </sheetData>
  <mergeCells count="1">
    <mergeCell ref="F5:G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J115"/>
  <sheetViews>
    <sheetView view="pageBreakPreview" topLeftCell="A86" zoomScaleNormal="100" zoomScaleSheetLayoutView="100" workbookViewId="0">
      <selection activeCell="B7" sqref="A7:XFD8"/>
    </sheetView>
  </sheetViews>
  <sheetFormatPr baseColWidth="10" defaultColWidth="11.5546875" defaultRowHeight="14.4"/>
  <cols>
    <col min="1" max="1" width="46.33203125" style="442" customWidth="1"/>
    <col min="2" max="2" width="2.5546875" style="442" customWidth="1"/>
    <col min="3" max="3" width="46.33203125" style="442" customWidth="1"/>
    <col min="4" max="16384" width="11.5546875" style="442"/>
  </cols>
  <sheetData>
    <row r="1" spans="1:3" ht="392.4" hidden="1" customHeight="1">
      <c r="A1" s="463"/>
      <c r="B1" s="463"/>
      <c r="C1" s="463"/>
    </row>
    <row r="2" spans="1:3">
      <c r="A2" s="462"/>
      <c r="B2" s="462"/>
      <c r="C2" s="495" t="s">
        <v>284</v>
      </c>
    </row>
    <row r="3" spans="1:3">
      <c r="A3" s="462"/>
      <c r="B3" s="462"/>
      <c r="C3" s="495"/>
    </row>
    <row r="4" spans="1:3" ht="9.6" customHeight="1">
      <c r="A4" s="462"/>
      <c r="B4" s="462"/>
      <c r="C4" s="462"/>
    </row>
    <row r="5" spans="1:3">
      <c r="A5" s="462"/>
      <c r="B5" s="462"/>
      <c r="C5" s="451" t="s">
        <v>285</v>
      </c>
    </row>
    <row r="6" spans="1:3" ht="12.6" customHeight="1">
      <c r="A6" s="496" t="s">
        <v>286</v>
      </c>
      <c r="B6" s="461"/>
      <c r="C6" s="497" t="s">
        <v>287</v>
      </c>
    </row>
    <row r="7" spans="1:3" ht="11.25" customHeight="1">
      <c r="A7" s="496"/>
      <c r="B7" s="461"/>
      <c r="C7" s="497"/>
    </row>
    <row r="8" spans="1:3" ht="11.25" customHeight="1">
      <c r="A8" s="496"/>
      <c r="B8" s="461"/>
      <c r="C8" s="460"/>
    </row>
    <row r="9" spans="1:3" ht="16.2" customHeight="1">
      <c r="A9" s="496"/>
      <c r="B9" s="461"/>
      <c r="C9" s="458" t="s">
        <v>288</v>
      </c>
    </row>
    <row r="10" spans="1:3" ht="12.6" customHeight="1">
      <c r="A10" s="460"/>
      <c r="B10" s="460"/>
      <c r="C10" s="495" t="s">
        <v>379</v>
      </c>
    </row>
    <row r="11" spans="1:3">
      <c r="A11" s="456" t="s">
        <v>289</v>
      </c>
      <c r="B11" s="456"/>
      <c r="C11" s="495"/>
    </row>
    <row r="12" spans="1:3" ht="12" customHeight="1">
      <c r="A12" s="495" t="s">
        <v>290</v>
      </c>
      <c r="B12" s="455"/>
      <c r="C12" s="495"/>
    </row>
    <row r="13" spans="1:3" ht="9" customHeight="1">
      <c r="A13" s="495"/>
      <c r="B13" s="455"/>
      <c r="C13" s="495"/>
    </row>
    <row r="14" spans="1:3" ht="13.95" customHeight="1">
      <c r="A14" s="495"/>
      <c r="B14" s="455"/>
      <c r="C14" s="495"/>
    </row>
    <row r="15" spans="1:3" ht="12" customHeight="1">
      <c r="A15" s="498" t="s">
        <v>291</v>
      </c>
      <c r="B15" s="455"/>
      <c r="C15" s="495"/>
    </row>
    <row r="16" spans="1:3">
      <c r="A16" s="498"/>
      <c r="B16" s="455"/>
      <c r="C16" s="495"/>
    </row>
    <row r="17" spans="1:3">
      <c r="A17" s="498"/>
      <c r="B17" s="455"/>
      <c r="C17" s="495" t="s">
        <v>293</v>
      </c>
    </row>
    <row r="18" spans="1:3">
      <c r="A18" s="498"/>
      <c r="B18" s="455"/>
      <c r="C18" s="495"/>
    </row>
    <row r="19" spans="1:3" ht="23.25" customHeight="1">
      <c r="A19" s="498"/>
      <c r="B19" s="455"/>
      <c r="C19" s="495"/>
    </row>
    <row r="20" spans="1:3">
      <c r="A20" s="498" t="s">
        <v>292</v>
      </c>
      <c r="B20" s="455"/>
      <c r="C20" s="449"/>
    </row>
    <row r="21" spans="1:3" ht="7.95" customHeight="1">
      <c r="A21" s="498"/>
      <c r="B21" s="455"/>
      <c r="C21" s="499" t="s">
        <v>295</v>
      </c>
    </row>
    <row r="22" spans="1:3" ht="7.95" customHeight="1">
      <c r="A22" s="459"/>
      <c r="B22" s="459"/>
      <c r="C22" s="499"/>
    </row>
    <row r="23" spans="1:3" ht="15" customHeight="1">
      <c r="A23" s="498" t="s">
        <v>294</v>
      </c>
      <c r="B23" s="455"/>
      <c r="C23" s="495" t="s">
        <v>378</v>
      </c>
    </row>
    <row r="24" spans="1:3" ht="14.4" customHeight="1">
      <c r="A24" s="498"/>
      <c r="B24" s="455"/>
      <c r="C24" s="495"/>
    </row>
    <row r="25" spans="1:3">
      <c r="A25" s="498"/>
      <c r="B25" s="455"/>
      <c r="C25" s="495"/>
    </row>
    <row r="26" spans="1:3" ht="13.95" customHeight="1">
      <c r="A26" s="455"/>
      <c r="B26" s="455"/>
      <c r="C26" s="495"/>
    </row>
    <row r="27" spans="1:3" ht="16.2" customHeight="1">
      <c r="A27" s="456" t="s">
        <v>377</v>
      </c>
      <c r="B27" s="456"/>
      <c r="C27" s="495" t="s">
        <v>376</v>
      </c>
    </row>
    <row r="28" spans="1:3" ht="13.2" customHeight="1">
      <c r="A28" s="495" t="s">
        <v>375</v>
      </c>
      <c r="B28" s="455"/>
      <c r="C28" s="495"/>
    </row>
    <row r="29" spans="1:3" ht="9.6" customHeight="1">
      <c r="A29" s="495"/>
      <c r="B29" s="455"/>
      <c r="C29" s="495"/>
    </row>
    <row r="30" spans="1:3" ht="10.199999999999999" customHeight="1">
      <c r="A30" s="495"/>
      <c r="B30" s="455"/>
      <c r="C30" s="495"/>
    </row>
    <row r="31" spans="1:3" ht="10.95" customHeight="1">
      <c r="A31" s="495" t="s">
        <v>374</v>
      </c>
      <c r="B31" s="455"/>
      <c r="C31" s="495"/>
    </row>
    <row r="32" spans="1:3" ht="21.75" customHeight="1">
      <c r="A32" s="495"/>
      <c r="B32" s="455"/>
      <c r="C32" s="495"/>
    </row>
    <row r="33" spans="1:3">
      <c r="A33" s="495"/>
      <c r="B33" s="455"/>
      <c r="C33" s="446"/>
    </row>
    <row r="34" spans="1:3" ht="5.4" customHeight="1">
      <c r="A34" s="495"/>
      <c r="B34" s="455"/>
      <c r="C34" s="500" t="s">
        <v>296</v>
      </c>
    </row>
    <row r="35" spans="1:3" ht="6" customHeight="1">
      <c r="A35" s="455"/>
      <c r="B35" s="455"/>
      <c r="C35" s="500"/>
    </row>
    <row r="36" spans="1:3" ht="1.95" customHeight="1">
      <c r="A36" s="495" t="s">
        <v>373</v>
      </c>
      <c r="B36" s="455"/>
      <c r="C36" s="446"/>
    </row>
    <row r="37" spans="1:3" ht="19.95" customHeight="1">
      <c r="A37" s="495"/>
      <c r="B37" s="455"/>
      <c r="C37" s="446" t="s">
        <v>297</v>
      </c>
    </row>
    <row r="38" spans="1:3">
      <c r="A38" s="495"/>
      <c r="B38" s="455"/>
      <c r="C38" s="446"/>
    </row>
    <row r="39" spans="1:3">
      <c r="A39" s="495"/>
      <c r="B39" s="455"/>
      <c r="C39" s="495" t="s">
        <v>298</v>
      </c>
    </row>
    <row r="40" spans="1:3" ht="13.95" customHeight="1">
      <c r="A40" s="495"/>
      <c r="B40" s="455"/>
      <c r="C40" s="495"/>
    </row>
    <row r="41" spans="1:3" ht="14.4" customHeight="1">
      <c r="A41" s="495"/>
      <c r="B41" s="455"/>
      <c r="C41" s="495"/>
    </row>
    <row r="42" spans="1:3" ht="12.6" customHeight="1">
      <c r="A42" s="495"/>
      <c r="B42" s="455"/>
      <c r="C42" s="495"/>
    </row>
    <row r="43" spans="1:3" ht="1.95" customHeight="1">
      <c r="A43" s="495"/>
      <c r="B43" s="455"/>
      <c r="C43" s="495"/>
    </row>
    <row r="44" spans="1:3" ht="32.25" customHeight="1">
      <c r="A44" s="498" t="s">
        <v>381</v>
      </c>
      <c r="B44" s="455"/>
      <c r="C44" s="495"/>
    </row>
    <row r="45" spans="1:3" ht="14.4" customHeight="1">
      <c r="A45" s="498"/>
      <c r="B45" s="455"/>
      <c r="C45" s="446"/>
    </row>
    <row r="46" spans="1:3" ht="20.399999999999999" customHeight="1">
      <c r="A46" s="498"/>
      <c r="B46" s="455"/>
      <c r="C46" s="495" t="s">
        <v>300</v>
      </c>
    </row>
    <row r="47" spans="1:3">
      <c r="A47" s="498"/>
      <c r="B47" s="455"/>
      <c r="C47" s="495"/>
    </row>
    <row r="48" spans="1:3" ht="14.4" customHeight="1">
      <c r="A48" s="498"/>
      <c r="B48" s="455"/>
      <c r="C48" s="444"/>
    </row>
    <row r="49" spans="1:10">
      <c r="A49" s="498"/>
      <c r="B49" s="455"/>
      <c r="C49" s="458" t="s">
        <v>303</v>
      </c>
    </row>
    <row r="50" spans="1:10">
      <c r="A50" s="498"/>
      <c r="B50" s="455"/>
      <c r="C50" s="446"/>
    </row>
    <row r="51" spans="1:10" ht="4.2" customHeight="1">
      <c r="A51" s="454"/>
      <c r="B51" s="454"/>
      <c r="C51" s="495" t="s">
        <v>304</v>
      </c>
    </row>
    <row r="52" spans="1:10" ht="18.600000000000001" customHeight="1">
      <c r="A52" s="456"/>
      <c r="B52" s="456"/>
      <c r="C52" s="495"/>
    </row>
    <row r="53" spans="1:10" ht="13.2" customHeight="1">
      <c r="A53" s="457"/>
      <c r="B53" s="455"/>
      <c r="C53" s="446"/>
    </row>
    <row r="54" spans="1:10" ht="13.2" customHeight="1">
      <c r="A54" s="456" t="s">
        <v>299</v>
      </c>
      <c r="B54" s="455"/>
      <c r="C54" s="451" t="s">
        <v>306</v>
      </c>
    </row>
    <row r="55" spans="1:10" ht="5.4" customHeight="1">
      <c r="A55" s="455"/>
      <c r="B55" s="455"/>
      <c r="C55" s="454"/>
    </row>
    <row r="56" spans="1:10" ht="14.4" customHeight="1">
      <c r="A56" s="495" t="s">
        <v>301</v>
      </c>
      <c r="B56" s="452"/>
      <c r="C56" s="495" t="s">
        <v>372</v>
      </c>
      <c r="J56" s="453"/>
    </row>
    <row r="57" spans="1:10" ht="22.2" customHeight="1">
      <c r="A57" s="495"/>
      <c r="B57" s="452"/>
      <c r="C57" s="495"/>
    </row>
    <row r="58" spans="1:10">
      <c r="A58" s="444"/>
      <c r="B58" s="444"/>
      <c r="C58" s="495"/>
    </row>
    <row r="59" spans="1:10">
      <c r="A59" s="501" t="s">
        <v>302</v>
      </c>
      <c r="B59" s="444"/>
      <c r="C59" s="495"/>
    </row>
    <row r="60" spans="1:10" ht="21.75" customHeight="1">
      <c r="A60" s="501"/>
      <c r="B60" s="444"/>
      <c r="C60" s="495"/>
    </row>
    <row r="61" spans="1:10">
      <c r="A61" s="451"/>
      <c r="B61" s="451"/>
      <c r="C61" s="450" t="s">
        <v>305</v>
      </c>
    </row>
    <row r="62" spans="1:10" ht="16.95" customHeight="1">
      <c r="A62" s="495" t="s">
        <v>382</v>
      </c>
      <c r="B62" s="448"/>
      <c r="C62" s="447" t="s">
        <v>371</v>
      </c>
    </row>
    <row r="63" spans="1:10">
      <c r="A63" s="495"/>
      <c r="B63" s="448"/>
      <c r="C63" s="495" t="s">
        <v>307</v>
      </c>
    </row>
    <row r="64" spans="1:10" ht="16.95" customHeight="1">
      <c r="A64" s="495"/>
      <c r="B64" s="448"/>
      <c r="C64" s="495"/>
    </row>
    <row r="65" spans="1:3" ht="23.25" customHeight="1">
      <c r="A65" s="495"/>
      <c r="B65" s="448"/>
      <c r="C65" s="495"/>
    </row>
    <row r="66" spans="1:3" ht="5.4" customHeight="1">
      <c r="A66" s="495"/>
      <c r="B66" s="446"/>
      <c r="C66" s="444"/>
    </row>
    <row r="67" spans="1:3">
      <c r="A67" s="495"/>
      <c r="B67" s="448"/>
      <c r="C67" s="444"/>
    </row>
    <row r="68" spans="1:3" ht="12.6" customHeight="1">
      <c r="A68" s="446"/>
      <c r="B68" s="448"/>
      <c r="C68" s="447" t="s">
        <v>370</v>
      </c>
    </row>
    <row r="69" spans="1:3" ht="15" customHeight="1">
      <c r="A69" s="495" t="s">
        <v>310</v>
      </c>
      <c r="B69" s="448"/>
      <c r="C69" s="448"/>
    </row>
    <row r="70" spans="1:3" ht="14.4" customHeight="1">
      <c r="A70" s="495"/>
      <c r="B70" s="448"/>
      <c r="C70" s="495" t="s">
        <v>308</v>
      </c>
    </row>
    <row r="71" spans="1:3">
      <c r="A71" s="495"/>
      <c r="B71" s="448"/>
      <c r="C71" s="495"/>
    </row>
    <row r="72" spans="1:3">
      <c r="A72" s="495"/>
      <c r="B72" s="448"/>
      <c r="C72" s="495" t="s">
        <v>309</v>
      </c>
    </row>
    <row r="73" spans="1:3" ht="7.95" customHeight="1">
      <c r="A73" s="449"/>
      <c r="B73" s="448"/>
      <c r="C73" s="495"/>
    </row>
    <row r="74" spans="1:3">
      <c r="A74" s="447" t="s">
        <v>312</v>
      </c>
      <c r="B74" s="448"/>
      <c r="C74" s="495"/>
    </row>
    <row r="75" spans="1:3">
      <c r="A75" s="495" t="s">
        <v>313</v>
      </c>
      <c r="B75" s="448"/>
      <c r="C75" s="495"/>
    </row>
    <row r="76" spans="1:3">
      <c r="A76" s="495"/>
      <c r="B76" s="448"/>
      <c r="C76" s="495"/>
    </row>
    <row r="77" spans="1:3">
      <c r="A77" s="495"/>
      <c r="B77" s="444"/>
      <c r="C77" s="495"/>
    </row>
    <row r="78" spans="1:3" ht="14.4" customHeight="1">
      <c r="A78" s="495"/>
      <c r="B78" s="447"/>
      <c r="C78" s="495" t="s">
        <v>311</v>
      </c>
    </row>
    <row r="79" spans="1:3" ht="8.4" customHeight="1">
      <c r="A79" s="446"/>
      <c r="B79" s="444"/>
      <c r="C79" s="495"/>
    </row>
    <row r="80" spans="1:3" ht="14.4" customHeight="1">
      <c r="A80" s="447" t="s">
        <v>315</v>
      </c>
      <c r="B80" s="444"/>
      <c r="C80" s="495"/>
    </row>
    <row r="81" spans="1:3">
      <c r="A81" s="495" t="s">
        <v>316</v>
      </c>
      <c r="B81" s="444"/>
      <c r="C81" s="447" t="s">
        <v>369</v>
      </c>
    </row>
    <row r="82" spans="1:3">
      <c r="A82" s="495"/>
      <c r="B82" s="444"/>
      <c r="C82" s="447"/>
    </row>
    <row r="83" spans="1:3" ht="51" customHeight="1">
      <c r="A83" s="495" t="s">
        <v>319</v>
      </c>
      <c r="B83" s="444"/>
      <c r="C83" s="495" t="s">
        <v>314</v>
      </c>
    </row>
    <row r="84" spans="1:3">
      <c r="A84" s="503"/>
      <c r="B84" s="444"/>
      <c r="C84" s="495"/>
    </row>
    <row r="85" spans="1:3" ht="14.4" customHeight="1">
      <c r="A85" s="495" t="s">
        <v>320</v>
      </c>
      <c r="B85" s="444"/>
      <c r="C85" s="447" t="s">
        <v>317</v>
      </c>
    </row>
    <row r="86" spans="1:3">
      <c r="A86" s="495"/>
      <c r="B86" s="444"/>
      <c r="C86" s="446"/>
    </row>
    <row r="87" spans="1:3">
      <c r="A87" s="495" t="s">
        <v>368</v>
      </c>
      <c r="B87" s="444"/>
      <c r="C87" s="495" t="s">
        <v>318</v>
      </c>
    </row>
    <row r="88" spans="1:3">
      <c r="A88" s="495"/>
      <c r="B88" s="444"/>
      <c r="C88" s="495"/>
    </row>
    <row r="89" spans="1:3" ht="4.95" customHeight="1">
      <c r="A89" s="495"/>
      <c r="B89" s="444"/>
      <c r="C89" s="495"/>
    </row>
    <row r="90" spans="1:3" ht="32.25" customHeight="1">
      <c r="A90" s="495"/>
      <c r="B90" s="444"/>
      <c r="C90" s="495"/>
    </row>
    <row r="91" spans="1:3" ht="6.6" customHeight="1">
      <c r="A91" s="446"/>
      <c r="B91" s="444"/>
      <c r="C91" s="495"/>
    </row>
    <row r="92" spans="1:3">
      <c r="A92" s="495" t="s">
        <v>323</v>
      </c>
      <c r="B92" s="444"/>
      <c r="C92" s="495"/>
    </row>
    <row r="93" spans="1:3">
      <c r="A93" s="495"/>
      <c r="B93" s="444"/>
      <c r="C93" s="495"/>
    </row>
    <row r="94" spans="1:3">
      <c r="A94" s="495"/>
      <c r="B94" s="444"/>
      <c r="C94" s="446"/>
    </row>
    <row r="95" spans="1:3" ht="14.4" customHeight="1">
      <c r="A95" s="495"/>
      <c r="B95" s="444"/>
      <c r="C95" s="495" t="s">
        <v>321</v>
      </c>
    </row>
    <row r="96" spans="1:3">
      <c r="A96" s="495"/>
      <c r="B96" s="444"/>
      <c r="C96" s="495"/>
    </row>
    <row r="97" spans="1:3" ht="12.6" customHeight="1">
      <c r="A97" s="502" t="s">
        <v>367</v>
      </c>
      <c r="B97" s="444"/>
      <c r="C97" s="495"/>
    </row>
    <row r="98" spans="1:3">
      <c r="A98" s="502"/>
      <c r="B98" s="444"/>
      <c r="C98" s="495"/>
    </row>
    <row r="99" spans="1:3">
      <c r="A99" s="502"/>
      <c r="B99" s="444"/>
      <c r="C99" s="446"/>
    </row>
    <row r="100" spans="1:3">
      <c r="A100" s="502"/>
      <c r="B100" s="444"/>
      <c r="C100" s="444"/>
    </row>
    <row r="101" spans="1:3" ht="7.2" customHeight="1">
      <c r="A101" s="446"/>
      <c r="B101" s="444"/>
      <c r="C101" s="444"/>
    </row>
    <row r="102" spans="1:3">
      <c r="A102" s="495" t="s">
        <v>324</v>
      </c>
      <c r="B102" s="444"/>
      <c r="C102" s="495" t="s">
        <v>322</v>
      </c>
    </row>
    <row r="103" spans="1:3">
      <c r="A103" s="495"/>
      <c r="B103" s="444"/>
      <c r="C103" s="495"/>
    </row>
    <row r="104" spans="1:3">
      <c r="A104" s="495"/>
      <c r="B104" s="444"/>
      <c r="C104" s="495"/>
    </row>
    <row r="105" spans="1:3" ht="5.4" customHeight="1">
      <c r="A105" s="446"/>
      <c r="B105" s="444"/>
      <c r="C105" s="495"/>
    </row>
    <row r="106" spans="1:3" ht="20.399999999999999" customHeight="1">
      <c r="A106" s="445" t="s">
        <v>366</v>
      </c>
      <c r="B106" s="444"/>
      <c r="C106" s="444"/>
    </row>
    <row r="107" spans="1:3" ht="17.25" customHeight="1">
      <c r="A107" s="502" t="s">
        <v>365</v>
      </c>
      <c r="B107" s="444"/>
      <c r="C107" s="444"/>
    </row>
    <row r="108" spans="1:3">
      <c r="A108" s="502"/>
      <c r="B108" s="444"/>
      <c r="C108" s="444"/>
    </row>
    <row r="109" spans="1:3">
      <c r="A109" s="502"/>
      <c r="B109" s="444"/>
      <c r="C109" s="444"/>
    </row>
    <row r="110" spans="1:3" ht="19.2" customHeight="1">
      <c r="A110" s="502"/>
      <c r="B110" s="444"/>
      <c r="C110" s="444"/>
    </row>
    <row r="111" spans="1:3" ht="14.4" customHeight="1">
      <c r="A111" s="495" t="s">
        <v>364</v>
      </c>
      <c r="B111" s="444"/>
      <c r="C111" s="444"/>
    </row>
    <row r="112" spans="1:3">
      <c r="A112" s="495"/>
      <c r="B112" s="444"/>
      <c r="C112" s="444"/>
    </row>
    <row r="113" spans="1:3">
      <c r="A113" s="495"/>
      <c r="B113" s="444"/>
      <c r="C113" s="444"/>
    </row>
    <row r="114" spans="1:3" ht="17.399999999999999" customHeight="1">
      <c r="A114" s="495"/>
      <c r="B114" s="444"/>
      <c r="C114" s="444"/>
    </row>
    <row r="115" spans="1:3">
      <c r="A115" s="443"/>
    </row>
  </sheetData>
  <mergeCells count="43">
    <mergeCell ref="A102:A104"/>
    <mergeCell ref="C102:C105"/>
    <mergeCell ref="A107:A110"/>
    <mergeCell ref="A111:A114"/>
    <mergeCell ref="A81:A82"/>
    <mergeCell ref="A83:A84"/>
    <mergeCell ref="C83:C84"/>
    <mergeCell ref="A85:A86"/>
    <mergeCell ref="A87:A90"/>
    <mergeCell ref="C87:C93"/>
    <mergeCell ref="A56:A57"/>
    <mergeCell ref="C56:C60"/>
    <mergeCell ref="A59:A60"/>
    <mergeCell ref="A92:A96"/>
    <mergeCell ref="C95:C98"/>
    <mergeCell ref="A97:A100"/>
    <mergeCell ref="A62:A67"/>
    <mergeCell ref="C63:C65"/>
    <mergeCell ref="A69:A72"/>
    <mergeCell ref="C70:C71"/>
    <mergeCell ref="C72:C77"/>
    <mergeCell ref="A75:A78"/>
    <mergeCell ref="C78:C80"/>
    <mergeCell ref="A36:A43"/>
    <mergeCell ref="C39:C44"/>
    <mergeCell ref="A44:A50"/>
    <mergeCell ref="C46:C47"/>
    <mergeCell ref="C51:C52"/>
    <mergeCell ref="A20:A21"/>
    <mergeCell ref="C21:C22"/>
    <mergeCell ref="A23:A25"/>
    <mergeCell ref="C23:C26"/>
    <mergeCell ref="C27:C32"/>
    <mergeCell ref="A28:A30"/>
    <mergeCell ref="A31:A34"/>
    <mergeCell ref="C34:C35"/>
    <mergeCell ref="C2:C3"/>
    <mergeCell ref="A6:A9"/>
    <mergeCell ref="C6:C7"/>
    <mergeCell ref="C10:C16"/>
    <mergeCell ref="A12:A14"/>
    <mergeCell ref="A15:A19"/>
    <mergeCell ref="C17:C19"/>
  </mergeCells>
  <printOptions horizontalCentered="1" verticalCentered="1"/>
  <pageMargins left="0" right="0" top="0.19685039370078741" bottom="0.19685039370078741" header="0" footer="0"/>
  <pageSetup paperSize="9" scale="98" fitToWidth="0" fitToHeight="2" orientation="portrait" horizontalDpi="300" verticalDpi="300" r:id="rId1"/>
  <rowBreaks count="1" manualBreakCount="1">
    <brk id="110" max="16383" man="1"/>
  </rowBreaks>
  <drawing r:id="rId2"/>
</worksheet>
</file>

<file path=xl/worksheets/sheet3.xml><?xml version="1.0" encoding="utf-8"?>
<worksheet xmlns="http://schemas.openxmlformats.org/spreadsheetml/2006/main" xmlns:r="http://schemas.openxmlformats.org/officeDocument/2006/relationships">
  <sheetPr>
    <tabColor rgb="FF0066CC"/>
    <pageSetUpPr fitToPage="1"/>
  </sheetPr>
  <dimension ref="A1:K58"/>
  <sheetViews>
    <sheetView showGridLines="0" showZeros="0" view="pageLayout" topLeftCell="A7" workbookViewId="0">
      <selection activeCell="D13" sqref="D13"/>
    </sheetView>
  </sheetViews>
  <sheetFormatPr baseColWidth="10" defaultColWidth="11.44140625" defaultRowHeight="14.4"/>
  <cols>
    <col min="1" max="1" width="1.6640625" style="57" customWidth="1"/>
    <col min="2" max="3" width="11.44140625" style="57"/>
    <col min="4" max="4" width="18.33203125" style="57" customWidth="1"/>
    <col min="5" max="5" width="5.109375" style="57" customWidth="1"/>
    <col min="6" max="6" width="15.44140625" style="57" customWidth="1"/>
    <col min="7" max="7" width="6.5546875" style="57" customWidth="1"/>
    <col min="8" max="8" width="15.5546875" style="57" customWidth="1"/>
    <col min="9" max="9" width="7.44140625" style="57" customWidth="1"/>
    <col min="10" max="10" width="0" style="57" hidden="1" customWidth="1"/>
    <col min="11" max="16384" width="11.44140625" style="57"/>
  </cols>
  <sheetData>
    <row r="1" spans="1:11" ht="4.5" customHeight="1"/>
    <row r="2" spans="1:11" ht="15" customHeight="1">
      <c r="D2" s="482"/>
      <c r="E2" s="482"/>
      <c r="F2" s="482"/>
      <c r="G2" s="482"/>
    </row>
    <row r="3" spans="1:11" ht="15.75" customHeight="1">
      <c r="A3" s="483"/>
      <c r="B3" s="483"/>
      <c r="C3" s="483"/>
      <c r="D3" s="482"/>
      <c r="E3" s="482"/>
      <c r="F3" s="482"/>
      <c r="G3" s="482"/>
      <c r="I3" s="297"/>
      <c r="K3" s="300" t="s">
        <v>214</v>
      </c>
    </row>
    <row r="4" spans="1:11" ht="15" customHeight="1">
      <c r="A4" s="483"/>
      <c r="B4" s="483"/>
      <c r="C4" s="483"/>
      <c r="D4" s="482"/>
      <c r="E4" s="482"/>
      <c r="F4" s="482"/>
      <c r="G4" s="482"/>
      <c r="I4" s="297"/>
      <c r="K4" s="300" t="s">
        <v>215</v>
      </c>
    </row>
    <row r="5" spans="1:11">
      <c r="D5" s="484"/>
      <c r="E5" s="484"/>
      <c r="F5" s="484"/>
      <c r="G5" s="484"/>
    </row>
    <row r="6" spans="1:11" ht="6.75" customHeight="1">
      <c r="B6" s="58"/>
      <c r="C6" s="58"/>
      <c r="D6" s="58"/>
      <c r="E6" s="58"/>
      <c r="F6" s="58"/>
      <c r="G6" s="58"/>
      <c r="H6" s="58"/>
      <c r="I6" s="58"/>
    </row>
    <row r="7" spans="1:11" ht="2.25" customHeight="1"/>
    <row r="8" spans="1:11" ht="3" customHeight="1"/>
    <row r="9" spans="1:11" ht="2.25" customHeight="1"/>
    <row r="10" spans="1:11" ht="5.25" customHeight="1">
      <c r="B10" s="73"/>
      <c r="C10" s="73"/>
      <c r="D10" s="73"/>
      <c r="E10" s="73"/>
      <c r="F10" s="73"/>
      <c r="G10" s="73"/>
      <c r="H10" s="73"/>
      <c r="I10" s="73"/>
    </row>
    <row r="11" spans="1:11" ht="17.25" customHeight="1">
      <c r="A11" s="59"/>
      <c r="B11" s="59" t="s">
        <v>176</v>
      </c>
      <c r="C11" s="59"/>
      <c r="D11" s="486">
        <f>AMOUR!E15</f>
        <v>0</v>
      </c>
      <c r="E11" s="486"/>
      <c r="F11" s="486"/>
      <c r="G11" s="486"/>
      <c r="H11" s="486"/>
      <c r="I11" s="486"/>
    </row>
    <row r="12" spans="1:11" s="64" customFormat="1" ht="3.75" customHeight="1">
      <c r="A12" s="60"/>
      <c r="B12" s="61"/>
      <c r="C12" s="61"/>
      <c r="D12" s="62"/>
      <c r="E12" s="63"/>
      <c r="F12" s="67"/>
      <c r="G12" s="63"/>
      <c r="H12" s="62"/>
      <c r="I12" s="63"/>
    </row>
    <row r="13" spans="1:11" s="64" customFormat="1" ht="17.25" customHeight="1">
      <c r="A13" s="60"/>
      <c r="B13" s="512" t="s">
        <v>177</v>
      </c>
      <c r="C13" s="512"/>
      <c r="D13" s="405" t="str">
        <f>AMOUR!D25</f>
        <v>MON AMOUR</v>
      </c>
      <c r="E13" s="67" t="s">
        <v>178</v>
      </c>
      <c r="F13" s="289">
        <f>AMOUR!D28</f>
        <v>0</v>
      </c>
      <c r="G13" s="288" t="s">
        <v>16</v>
      </c>
      <c r="H13" s="513">
        <f>AMOUR!H28</f>
        <v>0</v>
      </c>
      <c r="I13" s="513"/>
    </row>
    <row r="14" spans="1:11" s="64" customFormat="1" ht="6" customHeight="1">
      <c r="A14" s="60"/>
      <c r="B14" s="67"/>
      <c r="C14" s="67"/>
      <c r="D14" s="62"/>
      <c r="E14" s="63"/>
      <c r="F14" s="62"/>
      <c r="G14" s="63"/>
      <c r="H14" s="62"/>
      <c r="I14" s="63"/>
    </row>
    <row r="15" spans="1:11">
      <c r="A15" s="59"/>
      <c r="B15" s="59" t="s">
        <v>179</v>
      </c>
      <c r="C15" s="59"/>
      <c r="D15" s="74" t="str">
        <f>AMOUR!H25</f>
        <v>FORMULE</v>
      </c>
      <c r="E15" s="66" t="s">
        <v>180</v>
      </c>
      <c r="F15" s="74" t="str">
        <f>AMOUR!G25</f>
        <v>NB PHOTOS</v>
      </c>
      <c r="G15" s="41" t="str">
        <f>AMOUR!I25</f>
        <v>PRIX</v>
      </c>
      <c r="H15" s="60" t="s">
        <v>181</v>
      </c>
      <c r="I15" s="39" t="str">
        <f>AMOUR!E34</f>
        <v>OUI /NON</v>
      </c>
    </row>
    <row r="16" spans="1:11" s="64" customFormat="1" ht="3.75" customHeight="1">
      <c r="A16" s="60"/>
      <c r="B16" s="60"/>
      <c r="C16" s="60"/>
      <c r="D16" s="60"/>
      <c r="E16" s="60"/>
      <c r="F16" s="60"/>
      <c r="G16" s="60"/>
      <c r="H16" s="60"/>
      <c r="I16" s="60"/>
    </row>
    <row r="17" spans="1:9" s="64" customFormat="1" ht="3.75" customHeight="1">
      <c r="A17" s="60"/>
      <c r="B17" s="491"/>
      <c r="C17" s="491"/>
      <c r="D17" s="60"/>
      <c r="E17" s="60"/>
      <c r="F17" s="60"/>
      <c r="G17" s="60"/>
      <c r="H17" s="60"/>
      <c r="I17" s="60"/>
    </row>
    <row r="18" spans="1:9">
      <c r="A18" s="59"/>
      <c r="B18" s="59" t="s">
        <v>182</v>
      </c>
      <c r="C18" s="59"/>
      <c r="D18" s="465" t="str">
        <f>AMOUR!D30</f>
        <v>VIREMENT/PAYPAL/CHEQUE</v>
      </c>
      <c r="E18" s="465"/>
      <c r="F18" s="66" t="s">
        <v>183</v>
      </c>
      <c r="G18" s="486" t="str">
        <f>AMOUR!H30</f>
        <v>VIREMENT/PAYPAL/CB/CHEQUE/ESPECES</v>
      </c>
      <c r="H18" s="486"/>
      <c r="I18" s="486"/>
    </row>
    <row r="19" spans="1:9" s="64" customFormat="1" ht="3.75" customHeight="1">
      <c r="A19" s="60"/>
      <c r="B19" s="60"/>
      <c r="C19" s="60"/>
      <c r="D19" s="60"/>
      <c r="E19" s="60"/>
      <c r="F19" s="60"/>
      <c r="G19" s="60"/>
      <c r="H19" s="60"/>
      <c r="I19" s="60"/>
    </row>
    <row r="20" spans="1:9" s="58" customFormat="1" ht="9" customHeight="1">
      <c r="A20" s="65"/>
      <c r="B20" s="68"/>
      <c r="C20" s="68"/>
      <c r="D20" s="71"/>
      <c r="E20" s="68"/>
      <c r="F20" s="71"/>
      <c r="G20" s="71"/>
      <c r="H20" s="68"/>
      <c r="I20" s="68"/>
    </row>
    <row r="21" spans="1:9" s="58" customFormat="1" ht="3" customHeight="1">
      <c r="A21" s="65"/>
      <c r="B21" s="63"/>
      <c r="C21" s="63"/>
      <c r="D21" s="67"/>
      <c r="E21" s="63"/>
      <c r="F21" s="67"/>
      <c r="G21" s="67"/>
      <c r="H21" s="63"/>
      <c r="I21" s="63"/>
    </row>
    <row r="22" spans="1:9">
      <c r="A22" s="59"/>
      <c r="B22" s="516" t="s">
        <v>335</v>
      </c>
      <c r="C22" s="516"/>
      <c r="D22" s="63" t="s">
        <v>184</v>
      </c>
      <c r="E22" s="511">
        <f>AMOUR!E12:I12</f>
        <v>0</v>
      </c>
      <c r="F22" s="511"/>
      <c r="G22" s="511"/>
      <c r="H22" s="511"/>
      <c r="I22" s="511"/>
    </row>
    <row r="23" spans="1:9" ht="6" customHeight="1">
      <c r="A23" s="59"/>
      <c r="B23" s="516"/>
      <c r="C23" s="516"/>
      <c r="D23" s="63"/>
      <c r="E23" s="63"/>
      <c r="F23" s="63"/>
      <c r="G23" s="63"/>
      <c r="H23" s="67"/>
      <c r="I23" s="67"/>
    </row>
    <row r="24" spans="1:9" ht="15.75" customHeight="1">
      <c r="A24" s="59"/>
      <c r="B24" s="516"/>
      <c r="C24" s="516"/>
      <c r="D24" s="290" t="s">
        <v>244</v>
      </c>
      <c r="E24" s="480">
        <f>AMOUR!E15:I15</f>
        <v>0</v>
      </c>
      <c r="F24" s="480"/>
      <c r="G24" s="480"/>
      <c r="H24" s="480"/>
      <c r="I24" s="480"/>
    </row>
    <row r="25" spans="1:9" ht="5.25" customHeight="1">
      <c r="A25" s="59"/>
      <c r="B25" s="516"/>
      <c r="C25" s="516"/>
      <c r="D25" s="67"/>
      <c r="E25" s="67"/>
      <c r="F25" s="67"/>
      <c r="G25" s="67"/>
      <c r="H25" s="67"/>
      <c r="I25" s="67"/>
    </row>
    <row r="26" spans="1:9" s="64" customFormat="1" ht="6" customHeight="1">
      <c r="A26" s="60"/>
      <c r="B26" s="72"/>
      <c r="C26" s="72"/>
      <c r="D26" s="72"/>
      <c r="E26" s="72"/>
      <c r="F26" s="72"/>
      <c r="G26" s="72"/>
      <c r="H26" s="72"/>
      <c r="I26" s="72"/>
    </row>
    <row r="27" spans="1:9" ht="14.25" customHeight="1">
      <c r="A27" s="59"/>
      <c r="B27" s="60"/>
      <c r="C27" s="60"/>
      <c r="D27" s="63" t="s">
        <v>245</v>
      </c>
      <c r="E27" s="514">
        <f>AMOUR!E37:H37</f>
        <v>0</v>
      </c>
      <c r="F27" s="514"/>
      <c r="G27" s="514"/>
      <c r="H27" s="515"/>
      <c r="I27" s="402">
        <f>AMOUR!I37</f>
        <v>0</v>
      </c>
    </row>
    <row r="28" spans="1:9" ht="9" customHeight="1">
      <c r="A28" s="59"/>
      <c r="B28" s="63"/>
      <c r="C28" s="63"/>
      <c r="D28" s="63"/>
      <c r="E28" s="63"/>
      <c r="F28" s="63"/>
      <c r="G28" s="63"/>
      <c r="H28" s="357"/>
      <c r="I28" s="357"/>
    </row>
    <row r="29" spans="1:9" s="64" customFormat="1" ht="16.5" customHeight="1">
      <c r="A29" s="60"/>
      <c r="B29" s="63"/>
      <c r="C29" s="63"/>
      <c r="D29" s="290" t="s">
        <v>350</v>
      </c>
      <c r="E29" s="480" t="str">
        <f>AMOUR!E39:H39</f>
        <v>OUI ou NON</v>
      </c>
      <c r="F29" s="480"/>
      <c r="G29" s="480"/>
      <c r="H29" s="481"/>
      <c r="I29" s="400">
        <f>AMOUR!I39</f>
        <v>0</v>
      </c>
    </row>
    <row r="30" spans="1:9" s="64" customFormat="1" ht="6.75" customHeight="1">
      <c r="A30" s="60"/>
      <c r="B30" s="63"/>
      <c r="C30" s="63"/>
      <c r="D30" s="63"/>
      <c r="E30" s="63"/>
      <c r="F30" s="63"/>
      <c r="G30" s="63"/>
      <c r="H30" s="63"/>
      <c r="I30" s="63"/>
    </row>
    <row r="31" spans="1:9" s="64" customFormat="1" ht="15.75" customHeight="1">
      <c r="A31" s="60"/>
      <c r="B31" s="60"/>
      <c r="D31" s="290" t="s">
        <v>334</v>
      </c>
      <c r="E31" s="480">
        <f>AMOUR!E41:H41</f>
        <v>0</v>
      </c>
      <c r="F31" s="480"/>
      <c r="G31" s="480"/>
      <c r="H31" s="481"/>
      <c r="I31" s="400">
        <f>AMOUR!I41</f>
        <v>0</v>
      </c>
    </row>
    <row r="32" spans="1:9" s="64" customFormat="1" ht="19.5" customHeight="1">
      <c r="A32" s="60"/>
      <c r="B32" s="60"/>
      <c r="D32" s="290"/>
      <c r="E32" s="366"/>
      <c r="F32" s="366"/>
      <c r="G32" s="366"/>
      <c r="H32" s="367"/>
      <c r="I32" s="367"/>
    </row>
    <row r="33" spans="1:11" s="64" customFormat="1" ht="15" customHeight="1">
      <c r="A33" s="60"/>
      <c r="B33" s="360" t="s">
        <v>15</v>
      </c>
      <c r="C33" s="360"/>
      <c r="F33" s="486">
        <f>AMOUR!F49</f>
        <v>0</v>
      </c>
      <c r="G33" s="486"/>
      <c r="H33" s="486"/>
      <c r="I33" s="486"/>
    </row>
    <row r="34" spans="1:11" s="64" customFormat="1" ht="8.25" customHeight="1">
      <c r="A34" s="60"/>
      <c r="D34" s="360"/>
      <c r="E34" s="360"/>
    </row>
    <row r="35" spans="1:11" s="64" customFormat="1" ht="18.75" customHeight="1">
      <c r="A35" s="69"/>
      <c r="B35" s="358" t="s">
        <v>11</v>
      </c>
      <c r="C35" s="358"/>
      <c r="F35" s="510"/>
      <c r="G35" s="510"/>
      <c r="H35" s="510"/>
      <c r="I35" s="510"/>
    </row>
    <row r="36" spans="1:11" s="64" customFormat="1" ht="14.25" customHeight="1">
      <c r="A36" s="60"/>
      <c r="D36" s="358"/>
      <c r="E36" s="471" t="str">
        <f>AMOUR!E51</f>
        <v>FB/INSTAGRAM/SITE/CONNAISSANCE</v>
      </c>
      <c r="F36" s="471"/>
      <c r="G36" s="476"/>
      <c r="H36" s="474" t="str">
        <f>AMOUR!H51</f>
        <v>si connaissance NOM</v>
      </c>
      <c r="I36" s="475"/>
    </row>
    <row r="37" spans="1:11" ht="14.25" customHeight="1">
      <c r="A37" s="65"/>
      <c r="B37" s="63"/>
      <c r="C37" s="63"/>
      <c r="D37" s="63"/>
      <c r="E37" s="63"/>
      <c r="F37" s="63"/>
      <c r="G37" s="63"/>
      <c r="H37" s="63"/>
      <c r="I37" s="63"/>
    </row>
    <row r="38" spans="1:11" ht="11.25" customHeight="1">
      <c r="A38" s="59"/>
      <c r="B38" s="63"/>
      <c r="C38" s="63"/>
      <c r="D38" s="63"/>
      <c r="E38" s="63"/>
      <c r="F38" s="63"/>
      <c r="G38" s="63"/>
      <c r="H38" s="63"/>
      <c r="I38" s="63"/>
    </row>
    <row r="39" spans="1:11" s="64" customFormat="1" ht="12" customHeight="1">
      <c r="A39" s="60"/>
      <c r="B39" s="509" t="s">
        <v>185</v>
      </c>
      <c r="C39" s="295" t="s">
        <v>188</v>
      </c>
      <c r="D39" s="63"/>
      <c r="E39" s="63"/>
      <c r="F39" s="63"/>
      <c r="G39" s="63"/>
      <c r="H39" s="63"/>
      <c r="I39" s="63"/>
    </row>
    <row r="40" spans="1:11" ht="12" customHeight="1">
      <c r="A40" s="59"/>
      <c r="B40" s="509"/>
      <c r="C40" s="292"/>
      <c r="D40" s="295" t="s">
        <v>187</v>
      </c>
      <c r="E40" s="295" t="s">
        <v>189</v>
      </c>
      <c r="F40" s="295" t="s">
        <v>196</v>
      </c>
      <c r="G40" s="296" t="s">
        <v>43</v>
      </c>
      <c r="H40" s="295" t="s">
        <v>190</v>
      </c>
      <c r="I40" s="368" t="s">
        <v>189</v>
      </c>
      <c r="J40" s="59"/>
      <c r="K40" s="59"/>
    </row>
    <row r="41" spans="1:11" ht="18" customHeight="1">
      <c r="A41" s="59"/>
      <c r="B41" s="509"/>
      <c r="C41" s="294"/>
      <c r="D41" s="370"/>
      <c r="E41" s="370"/>
      <c r="F41" s="292"/>
      <c r="G41" s="292"/>
      <c r="H41" s="292"/>
      <c r="I41" s="294"/>
      <c r="J41" s="59"/>
      <c r="K41" s="70" t="s">
        <v>191</v>
      </c>
    </row>
    <row r="42" spans="1:11">
      <c r="A42" s="59"/>
      <c r="B42" s="509"/>
      <c r="C42" s="294"/>
      <c r="D42" s="294"/>
      <c r="E42" s="294"/>
      <c r="F42" s="293"/>
      <c r="G42" s="293"/>
      <c r="H42" s="293"/>
      <c r="I42" s="294"/>
      <c r="J42" s="59"/>
      <c r="K42" s="70" t="s">
        <v>192</v>
      </c>
    </row>
    <row r="43" spans="1:11" ht="15" customHeight="1">
      <c r="A43" s="59"/>
      <c r="B43" s="509"/>
      <c r="C43" s="294"/>
      <c r="D43" s="294"/>
      <c r="E43" s="294"/>
      <c r="F43" s="292"/>
      <c r="G43" s="292"/>
      <c r="H43" s="370"/>
      <c r="I43" s="294"/>
      <c r="J43" s="59"/>
      <c r="K43" s="359" t="s">
        <v>193</v>
      </c>
    </row>
    <row r="44" spans="1:11" ht="15.75" customHeight="1">
      <c r="A44" s="59"/>
      <c r="B44" s="59"/>
      <c r="C44" s="369"/>
      <c r="D44" s="294"/>
      <c r="E44" s="294"/>
      <c r="F44" s="294"/>
      <c r="G44" s="294"/>
      <c r="H44" s="294"/>
      <c r="I44" s="294"/>
      <c r="J44" s="59"/>
      <c r="K44" s="70"/>
    </row>
    <row r="45" spans="1:11" s="64" customFormat="1" ht="12" customHeight="1">
      <c r="A45" s="59"/>
      <c r="B45" s="479" t="s">
        <v>194</v>
      </c>
      <c r="C45" s="295" t="s">
        <v>195</v>
      </c>
      <c r="D45" s="295" t="s">
        <v>196</v>
      </c>
      <c r="E45" s="295" t="s">
        <v>197</v>
      </c>
      <c r="F45" s="295" t="s">
        <v>198</v>
      </c>
      <c r="G45" s="295" t="s">
        <v>199</v>
      </c>
      <c r="H45" s="295" t="s">
        <v>200</v>
      </c>
      <c r="I45" s="59"/>
      <c r="J45" s="59"/>
      <c r="K45" s="59"/>
    </row>
    <row r="46" spans="1:11" ht="14.25" customHeight="1">
      <c r="A46" s="59"/>
      <c r="B46" s="479"/>
      <c r="C46" s="292"/>
      <c r="D46" s="292"/>
      <c r="E46" s="292"/>
      <c r="F46" s="292"/>
      <c r="G46" s="292"/>
      <c r="H46" s="292"/>
      <c r="I46" s="59"/>
      <c r="J46" s="59"/>
      <c r="K46" s="59"/>
    </row>
    <row r="47" spans="1:11" ht="17.25" customHeight="1">
      <c r="A47" s="59"/>
      <c r="B47" s="70"/>
      <c r="C47" s="65"/>
      <c r="I47" s="59"/>
      <c r="J47" s="59"/>
      <c r="K47" s="59"/>
    </row>
    <row r="48" spans="1:11" ht="12.75" customHeight="1">
      <c r="A48" s="59"/>
      <c r="B48" s="59"/>
      <c r="C48" s="59"/>
      <c r="D48" s="65"/>
      <c r="E48" s="65"/>
      <c r="F48" s="65"/>
      <c r="G48" s="65"/>
      <c r="H48" s="65"/>
      <c r="I48" s="59"/>
      <c r="J48" s="59"/>
      <c r="K48" s="59"/>
    </row>
    <row r="49" spans="1:11">
      <c r="A49" s="59"/>
      <c r="B49" s="479" t="s">
        <v>186</v>
      </c>
      <c r="D49" s="59"/>
      <c r="E49" s="508" t="s">
        <v>212</v>
      </c>
      <c r="F49" s="508"/>
      <c r="G49" s="508"/>
      <c r="H49" s="508"/>
      <c r="I49" s="508"/>
      <c r="J49" s="59"/>
      <c r="K49" s="59"/>
    </row>
    <row r="50" spans="1:11">
      <c r="A50" s="59"/>
      <c r="B50" s="479"/>
      <c r="C50" s="295" t="s">
        <v>201</v>
      </c>
      <c r="D50" s="295" t="s">
        <v>202</v>
      </c>
      <c r="E50" s="295" t="s">
        <v>203</v>
      </c>
      <c r="F50" s="295" t="s">
        <v>248</v>
      </c>
      <c r="G50" s="295" t="s">
        <v>204</v>
      </c>
      <c r="H50" s="295" t="s">
        <v>213</v>
      </c>
      <c r="I50" s="295" t="s">
        <v>205</v>
      </c>
      <c r="J50" s="59"/>
      <c r="K50" s="59"/>
    </row>
    <row r="51" spans="1:11">
      <c r="A51" s="59"/>
      <c r="B51" s="479"/>
      <c r="C51" s="292"/>
      <c r="D51" s="292"/>
      <c r="E51" s="292"/>
      <c r="F51" s="292"/>
      <c r="G51" s="292"/>
      <c r="H51" s="292"/>
      <c r="I51" s="292"/>
      <c r="J51" s="59"/>
      <c r="K51" s="59"/>
    </row>
    <row r="52" spans="1:11">
      <c r="A52" s="59"/>
      <c r="B52" s="479"/>
      <c r="C52" s="295" t="s">
        <v>206</v>
      </c>
      <c r="D52" s="295" t="s">
        <v>207</v>
      </c>
      <c r="E52" s="504" t="s">
        <v>208</v>
      </c>
      <c r="F52" s="505"/>
      <c r="G52" s="295" t="s">
        <v>209</v>
      </c>
      <c r="H52" s="295" t="s">
        <v>210</v>
      </c>
      <c r="I52" s="295" t="s">
        <v>211</v>
      </c>
      <c r="J52" s="59"/>
      <c r="K52" s="59"/>
    </row>
    <row r="53" spans="1:11">
      <c r="A53" s="59"/>
      <c r="B53" s="479"/>
      <c r="C53" s="291"/>
      <c r="D53" s="291"/>
      <c r="E53" s="506"/>
      <c r="F53" s="507"/>
      <c r="G53" s="291"/>
      <c r="H53" s="291"/>
      <c r="I53" s="291"/>
      <c r="J53" s="59"/>
      <c r="K53" s="59"/>
    </row>
    <row r="54" spans="1:11">
      <c r="A54" s="59"/>
      <c r="B54" s="361" t="s">
        <v>216</v>
      </c>
      <c r="C54" s="361"/>
      <c r="D54" s="59"/>
      <c r="E54" s="59"/>
      <c r="F54" s="59"/>
      <c r="G54" s="59"/>
      <c r="H54" s="59"/>
      <c r="I54" s="59"/>
      <c r="J54" s="59"/>
      <c r="K54" s="59"/>
    </row>
    <row r="55" spans="1:11">
      <c r="A55" s="59"/>
      <c r="B55" s="361"/>
      <c r="C55" s="361"/>
      <c r="D55" s="361"/>
      <c r="E55" s="361"/>
      <c r="F55" s="361"/>
      <c r="G55" s="361"/>
      <c r="H55" s="361"/>
      <c r="I55" s="361"/>
      <c r="J55" s="59"/>
      <c r="K55" s="59"/>
    </row>
    <row r="56" spans="1:11">
      <c r="A56" s="59"/>
      <c r="B56" s="361"/>
      <c r="C56" s="361"/>
      <c r="D56" s="361"/>
      <c r="E56" s="361"/>
      <c r="F56" s="361"/>
      <c r="G56" s="361"/>
      <c r="H56" s="361"/>
      <c r="I56" s="361"/>
      <c r="J56" s="59"/>
      <c r="K56" s="59"/>
    </row>
    <row r="57" spans="1:11">
      <c r="A57" s="59"/>
      <c r="B57" s="59"/>
      <c r="C57" s="59"/>
      <c r="D57" s="361"/>
      <c r="E57" s="361"/>
      <c r="F57" s="361"/>
      <c r="G57" s="361"/>
      <c r="H57" s="361"/>
      <c r="I57" s="361"/>
      <c r="J57" s="59"/>
      <c r="K57" s="59"/>
    </row>
    <row r="58" spans="1:11">
      <c r="A58" s="59"/>
      <c r="D58" s="59"/>
      <c r="E58" s="59"/>
      <c r="F58" s="59"/>
      <c r="G58" s="59"/>
      <c r="H58" s="59"/>
      <c r="I58" s="59"/>
      <c r="J58" s="59"/>
      <c r="K58" s="59"/>
    </row>
  </sheetData>
  <sheetProtection selectLockedCells="1"/>
  <mergeCells count="26">
    <mergeCell ref="B13:C13"/>
    <mergeCell ref="B17:C17"/>
    <mergeCell ref="E36:G36"/>
    <mergeCell ref="H36:I36"/>
    <mergeCell ref="D2:G4"/>
    <mergeCell ref="A3:C3"/>
    <mergeCell ref="A4:C4"/>
    <mergeCell ref="D5:G5"/>
    <mergeCell ref="D18:E18"/>
    <mergeCell ref="G18:I18"/>
    <mergeCell ref="D11:I11"/>
    <mergeCell ref="H13:I13"/>
    <mergeCell ref="E27:H27"/>
    <mergeCell ref="E29:H29"/>
    <mergeCell ref="E31:H31"/>
    <mergeCell ref="B22:C25"/>
    <mergeCell ref="F33:I33"/>
    <mergeCell ref="F35:I35"/>
    <mergeCell ref="B45:B46"/>
    <mergeCell ref="E22:I22"/>
    <mergeCell ref="E24:I24"/>
    <mergeCell ref="B49:B53"/>
    <mergeCell ref="E52:F52"/>
    <mergeCell ref="E53:F53"/>
    <mergeCell ref="E49:I49"/>
    <mergeCell ref="B39:B43"/>
  </mergeCells>
  <dataValidations count="1">
    <dataValidation showInputMessage="1" showErrorMessage="1" sqref="E36:G36 D29:E29 D24:E24 D31:E32"/>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4.xml><?xml version="1.0" encoding="utf-8"?>
<worksheet xmlns="http://schemas.openxmlformats.org/spreadsheetml/2006/main" xmlns:r="http://schemas.openxmlformats.org/officeDocument/2006/relationships">
  <sheetPr>
    <tabColor rgb="FFFF0000"/>
  </sheetPr>
  <dimension ref="A1:I55"/>
  <sheetViews>
    <sheetView showGridLines="0" showZeros="0" showRuler="0" view="pageLayout" zoomScale="70" zoomScalePageLayoutView="70" workbookViewId="0">
      <selection activeCell="G20" sqref="G20"/>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A2" s="1" t="s">
        <v>20</v>
      </c>
      <c r="D2" s="482"/>
      <c r="E2" s="482"/>
      <c r="F2" s="482"/>
      <c r="G2" s="482"/>
    </row>
    <row r="3" spans="1:9" ht="15.75" customHeight="1">
      <c r="A3" s="483"/>
      <c r="B3" s="483"/>
      <c r="C3" s="483"/>
      <c r="D3" s="482"/>
      <c r="E3" s="482"/>
      <c r="F3" s="482"/>
      <c r="G3" s="482"/>
    </row>
    <row r="4" spans="1:9" ht="15" customHeight="1">
      <c r="A4" s="483"/>
      <c r="B4" s="483"/>
      <c r="C4" s="483"/>
      <c r="D4" s="482"/>
      <c r="E4" s="482"/>
      <c r="F4" s="482"/>
      <c r="G4" s="482"/>
    </row>
    <row r="5" spans="1:9">
      <c r="D5" s="484"/>
      <c r="E5" s="484"/>
      <c r="F5" s="484"/>
      <c r="G5" s="484"/>
    </row>
    <row r="6" spans="1:9" ht="4.2" customHeight="1">
      <c r="B6" s="2"/>
      <c r="C6" s="2"/>
      <c r="D6" s="2"/>
      <c r="E6" s="2"/>
      <c r="F6" s="2"/>
      <c r="G6" s="2"/>
      <c r="H6" s="2"/>
      <c r="I6" s="2"/>
    </row>
    <row r="7" spans="1:9" ht="1.95" hidden="1" customHeight="1"/>
    <row r="8" spans="1:9" ht="1.95" hidden="1" customHeight="1"/>
    <row r="9" spans="1:9" ht="17.25" customHeight="1">
      <c r="A9" s="3"/>
      <c r="B9" s="3" t="s">
        <v>21</v>
      </c>
      <c r="C9" s="3"/>
      <c r="D9" s="4"/>
      <c r="E9" s="486">
        <f>AMOUR!E15</f>
        <v>0</v>
      </c>
      <c r="F9" s="486"/>
      <c r="G9" s="486"/>
      <c r="H9" s="486"/>
      <c r="I9" s="3"/>
    </row>
    <row r="10" spans="1:9" s="7" customFormat="1" ht="4.5" customHeight="1">
      <c r="A10" s="4"/>
      <c r="B10" s="32"/>
      <c r="C10" s="32"/>
      <c r="D10" s="5"/>
      <c r="E10" s="6"/>
      <c r="F10" s="5"/>
      <c r="G10" s="6"/>
      <c r="H10" s="5"/>
      <c r="I10" s="6"/>
    </row>
    <row r="11" spans="1:9">
      <c r="A11" s="3"/>
      <c r="B11" s="3" t="s">
        <v>0</v>
      </c>
      <c r="C11" s="3"/>
      <c r="D11" s="486">
        <f>AMOUR!D18</f>
        <v>0</v>
      </c>
      <c r="E11" s="486"/>
      <c r="F11" s="486"/>
      <c r="G11" s="486"/>
      <c r="H11" s="486"/>
      <c r="I11" s="3"/>
    </row>
    <row r="12" spans="1:9" s="7" customFormat="1" ht="3.75" customHeight="1">
      <c r="A12" s="4"/>
      <c r="B12" s="4"/>
      <c r="C12" s="4"/>
      <c r="D12" s="4"/>
      <c r="E12" s="4"/>
      <c r="F12" s="4"/>
      <c r="G12" s="4"/>
      <c r="H12" s="4"/>
      <c r="I12" s="4"/>
    </row>
    <row r="13" spans="1:9" s="7" customFormat="1" ht="14.25" customHeight="1">
      <c r="A13" s="4"/>
      <c r="B13" s="4" t="s">
        <v>5</v>
      </c>
      <c r="C13" s="4"/>
      <c r="D13" s="39">
        <f>AMOUR!D20</f>
        <v>0</v>
      </c>
      <c r="E13" s="4" t="s">
        <v>41</v>
      </c>
      <c r="F13" s="486">
        <f>AMOUR!G20</f>
        <v>0</v>
      </c>
      <c r="G13" s="486"/>
      <c r="H13" s="486"/>
      <c r="I13" s="4"/>
    </row>
    <row r="14" spans="1:9" ht="4.5" customHeight="1">
      <c r="A14" s="3"/>
      <c r="B14" s="37"/>
      <c r="C14" s="37"/>
      <c r="D14" s="37"/>
      <c r="E14" s="37"/>
      <c r="F14" s="38"/>
      <c r="G14" s="38"/>
      <c r="H14" s="37"/>
      <c r="I14" s="37"/>
    </row>
    <row r="15" spans="1:9" ht="6.75" customHeight="1">
      <c r="A15" s="3"/>
      <c r="B15" s="8"/>
      <c r="C15" s="8"/>
      <c r="D15" s="8"/>
      <c r="E15" s="8"/>
      <c r="F15" s="33"/>
      <c r="G15" s="33"/>
      <c r="H15" s="8"/>
      <c r="I15" s="8"/>
    </row>
    <row r="16" spans="1:9">
      <c r="A16" s="3"/>
      <c r="B16" s="3" t="s">
        <v>22</v>
      </c>
      <c r="C16" s="3"/>
      <c r="D16" s="39" t="s">
        <v>23</v>
      </c>
      <c r="E16" s="39"/>
      <c r="F16" s="39"/>
      <c r="G16" s="39"/>
      <c r="H16" s="39"/>
      <c r="I16" s="39"/>
    </row>
    <row r="17" spans="1:9" s="7" customFormat="1" ht="7.5" customHeight="1">
      <c r="A17" s="4"/>
      <c r="B17" s="4"/>
      <c r="C17" s="4"/>
      <c r="D17" s="4"/>
      <c r="E17" s="4"/>
      <c r="F17" s="9"/>
      <c r="G17" s="9"/>
      <c r="H17" s="4"/>
      <c r="I17" s="4"/>
    </row>
    <row r="18" spans="1:9">
      <c r="A18" s="3"/>
      <c r="B18" s="8" t="s">
        <v>24</v>
      </c>
      <c r="C18" s="8"/>
      <c r="D18" s="40">
        <f>AMOUR!D28</f>
        <v>0</v>
      </c>
      <c r="E18" s="532" t="s">
        <v>25</v>
      </c>
      <c r="F18" s="532"/>
      <c r="G18" s="30">
        <f>AMOUR!H28</f>
        <v>0</v>
      </c>
      <c r="H18" s="33" t="s">
        <v>26</v>
      </c>
      <c r="I18" s="30">
        <f>G18+H127</f>
        <v>0</v>
      </c>
    </row>
    <row r="19" spans="1:9" ht="9" customHeight="1">
      <c r="A19" s="3"/>
      <c r="B19" s="6"/>
      <c r="C19" s="6"/>
      <c r="D19" s="29"/>
      <c r="E19" s="6"/>
      <c r="F19" s="29"/>
      <c r="G19" s="29"/>
      <c r="H19" s="6"/>
      <c r="I19" s="6"/>
    </row>
    <row r="20" spans="1:9" ht="15.6">
      <c r="A20" s="3"/>
      <c r="B20" s="8" t="s">
        <v>1</v>
      </c>
      <c r="C20" s="8"/>
      <c r="D20" s="410" t="str">
        <f>AMOUR!D25</f>
        <v>MON AMOUR</v>
      </c>
      <c r="E20" s="532" t="s">
        <v>27</v>
      </c>
      <c r="F20" s="532"/>
      <c r="G20" s="404" t="str">
        <f>AMOUR!G25</f>
        <v>NB PHOTOS</v>
      </c>
      <c r="H20" s="533" t="str">
        <f>AMOUR!H25</f>
        <v>FORMULE</v>
      </c>
      <c r="I20" s="534"/>
    </row>
    <row r="21" spans="1:9" ht="10.95" customHeight="1">
      <c r="A21" s="3"/>
      <c r="B21" s="51"/>
      <c r="C21" s="51"/>
      <c r="D21" s="51"/>
      <c r="E21" s="531" t="s">
        <v>43</v>
      </c>
      <c r="F21" s="531"/>
      <c r="G21" s="51"/>
      <c r="H21" s="531" t="s">
        <v>44</v>
      </c>
      <c r="I21" s="531"/>
    </row>
    <row r="22" spans="1:9" s="7" customFormat="1" ht="15" customHeight="1">
      <c r="A22" s="4"/>
      <c r="B22" s="26" t="s">
        <v>42</v>
      </c>
      <c r="C22" s="52" t="str">
        <f>AMOUR!I25</f>
        <v>PRIX</v>
      </c>
      <c r="D22" s="50" t="s">
        <v>28</v>
      </c>
      <c r="E22" s="529" t="str">
        <f>AMOUR!D30</f>
        <v>VIREMENT/PAYPAL/CHEQUE</v>
      </c>
      <c r="F22" s="530"/>
      <c r="G22" s="6"/>
      <c r="H22" s="488" t="str">
        <f>AMOUR!H30</f>
        <v>VIREMENT/PAYPAL/CB/CHEQUE/ESPECES</v>
      </c>
      <c r="I22" s="488"/>
    </row>
    <row r="23" spans="1:9" s="7" customFormat="1" ht="5.25" customHeight="1">
      <c r="A23" s="4"/>
      <c r="B23" s="10"/>
      <c r="C23" s="10"/>
      <c r="D23" s="10"/>
      <c r="E23" s="10"/>
      <c r="F23" s="10"/>
      <c r="G23" s="10"/>
      <c r="H23" s="10"/>
      <c r="I23" s="10"/>
    </row>
    <row r="24" spans="1:9" s="7" customFormat="1" ht="5.25" customHeight="1">
      <c r="A24" s="4"/>
      <c r="B24" s="6"/>
      <c r="C24" s="6"/>
      <c r="D24" s="6"/>
      <c r="E24" s="6"/>
      <c r="F24" s="6"/>
      <c r="G24" s="6"/>
      <c r="H24" s="6"/>
      <c r="I24" s="6"/>
    </row>
    <row r="25" spans="1:9" ht="43.5" customHeight="1">
      <c r="A25" s="3"/>
      <c r="B25" s="527" t="s">
        <v>327</v>
      </c>
      <c r="C25" s="527"/>
      <c r="D25" s="527"/>
      <c r="E25" s="527"/>
      <c r="F25" s="527"/>
      <c r="G25" s="527"/>
      <c r="H25" s="527"/>
      <c r="I25" s="527"/>
    </row>
    <row r="26" spans="1:9" ht="14.25" customHeight="1">
      <c r="A26" s="3"/>
      <c r="B26" s="518" t="s">
        <v>328</v>
      </c>
      <c r="C26" s="518"/>
      <c r="D26" s="518"/>
      <c r="E26" s="518"/>
      <c r="F26" s="518"/>
      <c r="G26" s="518"/>
      <c r="H26" s="518"/>
      <c r="I26" s="518"/>
    </row>
    <row r="27" spans="1:9" s="12" customFormat="1" ht="66.75" customHeight="1">
      <c r="A27" s="11"/>
      <c r="B27" s="517" t="s">
        <v>29</v>
      </c>
      <c r="C27" s="517"/>
      <c r="D27" s="517"/>
      <c r="E27" s="517"/>
      <c r="F27" s="517"/>
      <c r="G27" s="517"/>
      <c r="H27" s="517"/>
      <c r="I27" s="517"/>
    </row>
    <row r="28" spans="1:9" ht="1.5" customHeight="1">
      <c r="A28" s="3"/>
      <c r="B28" s="518" t="s">
        <v>30</v>
      </c>
      <c r="C28" s="518"/>
      <c r="D28" s="518"/>
      <c r="E28" s="518"/>
      <c r="F28" s="518"/>
      <c r="G28" s="518"/>
      <c r="H28" s="518"/>
      <c r="I28" s="518"/>
    </row>
    <row r="29" spans="1:9" ht="25.5" customHeight="1">
      <c r="A29" s="3"/>
      <c r="B29" s="518" t="s">
        <v>31</v>
      </c>
      <c r="C29" s="518"/>
      <c r="D29" s="518"/>
      <c r="E29" s="518"/>
      <c r="F29" s="518"/>
      <c r="G29" s="518"/>
      <c r="H29" s="518"/>
      <c r="I29" s="518"/>
    </row>
    <row r="30" spans="1:9" s="7" customFormat="1" ht="42" customHeight="1">
      <c r="A30" s="4"/>
      <c r="B30" s="518" t="s">
        <v>32</v>
      </c>
      <c r="C30" s="518"/>
      <c r="D30" s="518"/>
      <c r="E30" s="518"/>
      <c r="F30" s="518"/>
      <c r="G30" s="518"/>
      <c r="H30" s="518"/>
      <c r="I30" s="518"/>
    </row>
    <row r="31" spans="1:9" ht="68.400000000000006" customHeight="1">
      <c r="A31" s="3"/>
      <c r="B31" s="528" t="s">
        <v>253</v>
      </c>
      <c r="C31" s="518"/>
      <c r="D31" s="518"/>
      <c r="E31" s="518"/>
      <c r="F31" s="518"/>
      <c r="G31" s="518"/>
      <c r="H31" s="518"/>
      <c r="I31" s="518"/>
    </row>
    <row r="32" spans="1:9" s="7" customFormat="1" ht="8.25" customHeight="1">
      <c r="A32" s="4"/>
      <c r="B32" s="519" t="s">
        <v>33</v>
      </c>
      <c r="C32" s="519"/>
      <c r="D32" s="519"/>
      <c r="E32" s="519"/>
      <c r="F32" s="519"/>
      <c r="G32" s="519"/>
      <c r="H32" s="519"/>
      <c r="I32" s="519"/>
    </row>
    <row r="33" spans="1:9" ht="15" customHeight="1">
      <c r="A33" s="3"/>
      <c r="B33" s="519"/>
      <c r="C33" s="519"/>
      <c r="D33" s="519"/>
      <c r="E33" s="519"/>
      <c r="F33" s="519"/>
      <c r="G33" s="519"/>
      <c r="H33" s="519"/>
      <c r="I33" s="519"/>
    </row>
    <row r="34" spans="1:9" s="57" customFormat="1" ht="15" customHeight="1">
      <c r="A34" s="59"/>
      <c r="B34" s="362" t="str">
        <f>AMOUR!E34</f>
        <v>OUI /NON</v>
      </c>
      <c r="C34" s="517" t="s">
        <v>246</v>
      </c>
      <c r="D34" s="517"/>
      <c r="E34" s="517"/>
      <c r="F34" s="517"/>
      <c r="G34" s="517"/>
      <c r="H34" s="517"/>
      <c r="I34" s="364"/>
    </row>
    <row r="35" spans="1:9" s="7" customFormat="1" ht="15" customHeight="1">
      <c r="A35" s="4"/>
      <c r="B35" s="522" t="s">
        <v>34</v>
      </c>
      <c r="C35" s="522"/>
      <c r="D35" s="522"/>
      <c r="E35" s="522"/>
      <c r="F35" s="522"/>
      <c r="G35" s="522"/>
      <c r="H35" s="522"/>
      <c r="I35" s="522"/>
    </row>
    <row r="36" spans="1:9" ht="15.75" customHeight="1">
      <c r="A36" s="3"/>
      <c r="B36" s="523" t="s">
        <v>247</v>
      </c>
      <c r="C36" s="523"/>
      <c r="D36" s="523"/>
      <c r="E36" s="523"/>
      <c r="F36" s="523"/>
      <c r="G36" s="523"/>
      <c r="H36" s="523"/>
      <c r="I36" s="523"/>
    </row>
    <row r="37" spans="1:9" ht="0.6" customHeight="1">
      <c r="A37" s="3"/>
      <c r="B37" s="37"/>
      <c r="C37" s="37"/>
      <c r="D37" s="42"/>
      <c r="E37" s="43"/>
      <c r="F37" s="42"/>
      <c r="G37" s="42"/>
      <c r="H37" s="42"/>
      <c r="I37" s="37"/>
    </row>
    <row r="38" spans="1:9" ht="6.75" customHeight="1">
      <c r="A38" s="3"/>
      <c r="B38" s="3"/>
      <c r="C38" s="3"/>
      <c r="D38" s="3"/>
      <c r="E38" s="3"/>
      <c r="F38" s="3"/>
      <c r="G38" s="3"/>
      <c r="H38" s="3"/>
      <c r="I38" s="3"/>
    </row>
    <row r="39" spans="1:9">
      <c r="A39" s="3"/>
      <c r="B39" s="44" t="s">
        <v>35</v>
      </c>
      <c r="C39" s="45"/>
      <c r="D39" s="4"/>
      <c r="E39" s="4"/>
      <c r="F39" s="4"/>
      <c r="G39" s="4"/>
      <c r="H39" s="4"/>
      <c r="I39" s="3"/>
    </row>
    <row r="40" spans="1:9" s="7" customFormat="1" ht="6.75" customHeight="1">
      <c r="A40" s="4"/>
      <c r="B40" s="4"/>
      <c r="C40" s="4"/>
      <c r="D40" s="4"/>
      <c r="E40" s="4"/>
      <c r="F40" s="4"/>
      <c r="G40" s="4"/>
      <c r="H40" s="4"/>
      <c r="I40" s="4"/>
    </row>
    <row r="41" spans="1:9">
      <c r="A41" s="3"/>
      <c r="B41" s="3" t="s">
        <v>36</v>
      </c>
      <c r="C41" s="486"/>
      <c r="D41" s="486"/>
      <c r="E41" s="46"/>
      <c r="F41" s="4"/>
      <c r="G41" s="521"/>
      <c r="H41" s="521"/>
      <c r="I41" s="521"/>
    </row>
    <row r="42" spans="1:9" s="7" customFormat="1" ht="4.5" customHeight="1">
      <c r="A42" s="4"/>
      <c r="B42" s="9"/>
      <c r="C42" s="47"/>
      <c r="D42" s="520"/>
      <c r="E42" s="520"/>
      <c r="F42" s="4"/>
      <c r="G42" s="60"/>
      <c r="H42" s="60"/>
      <c r="I42" s="60"/>
    </row>
    <row r="43" spans="1:9" s="64" customFormat="1" ht="4.5" customHeight="1">
      <c r="A43" s="60"/>
      <c r="B43" s="63"/>
      <c r="C43" s="363"/>
      <c r="D43" s="363"/>
      <c r="E43" s="363"/>
      <c r="F43" s="363"/>
      <c r="G43" s="363"/>
      <c r="H43" s="48"/>
      <c r="I43" s="63"/>
    </row>
    <row r="44" spans="1:9" s="7" customFormat="1" ht="15" customHeight="1">
      <c r="A44" s="4"/>
      <c r="B44" s="472" t="s">
        <v>37</v>
      </c>
      <c r="C44" s="472"/>
      <c r="D44" s="472"/>
      <c r="E44" s="472"/>
      <c r="F44" s="472"/>
      <c r="G44" s="1"/>
      <c r="H44" s="524" t="s">
        <v>38</v>
      </c>
      <c r="I44" s="524"/>
    </row>
    <row r="45" spans="1:9" s="7" customFormat="1" ht="18.75" customHeight="1">
      <c r="A45" s="13"/>
      <c r="B45" s="488">
        <f>AMOUR!E12</f>
        <v>0</v>
      </c>
      <c r="C45" s="488"/>
      <c r="D45" s="371"/>
      <c r="E45" s="488">
        <f>AMOUR!E15:I15</f>
        <v>0</v>
      </c>
      <c r="F45" s="488"/>
      <c r="G45" s="6"/>
      <c r="H45" s="525" t="s">
        <v>252</v>
      </c>
      <c r="I45" s="525"/>
    </row>
    <row r="46" spans="1:9">
      <c r="A46" s="3"/>
      <c r="B46" s="472" t="s">
        <v>39</v>
      </c>
      <c r="C46" s="472"/>
      <c r="D46" s="472"/>
      <c r="E46" s="472"/>
      <c r="F46" s="472"/>
      <c r="G46" s="7"/>
      <c r="H46" s="6" t="s">
        <v>40</v>
      </c>
      <c r="I46" s="49"/>
    </row>
    <row r="47" spans="1:9" s="7" customFormat="1" ht="56.25" customHeight="1">
      <c r="A47" s="4"/>
      <c r="B47" s="526"/>
      <c r="C47" s="526"/>
      <c r="D47" s="526"/>
      <c r="E47" s="526"/>
      <c r="F47" s="526"/>
      <c r="G47" s="6"/>
      <c r="H47" s="525"/>
      <c r="I47" s="525"/>
    </row>
    <row r="48" spans="1:9">
      <c r="A48" s="3"/>
      <c r="B48" s="526"/>
      <c r="C48" s="526"/>
      <c r="D48" s="526"/>
      <c r="E48" s="526"/>
      <c r="F48" s="526"/>
      <c r="H48" s="525"/>
      <c r="I48" s="525"/>
    </row>
    <row r="49" spans="1:9" ht="12.75" customHeight="1">
      <c r="A49" s="8"/>
      <c r="B49" s="472"/>
      <c r="C49" s="472"/>
      <c r="D49" s="472"/>
      <c r="E49" s="472"/>
      <c r="F49" s="472"/>
      <c r="G49" s="472"/>
      <c r="H49" s="472"/>
      <c r="I49" s="472"/>
    </row>
    <row r="50" spans="1:9">
      <c r="A50" s="3"/>
      <c r="B50" s="4"/>
      <c r="C50" s="7"/>
      <c r="D50" s="7"/>
      <c r="E50" s="7"/>
      <c r="F50" s="7"/>
      <c r="G50" s="7"/>
      <c r="H50" s="7"/>
      <c r="I50" s="7"/>
    </row>
    <row r="51" spans="1:9">
      <c r="A51" s="3"/>
      <c r="B51" s="4"/>
      <c r="C51" s="7"/>
      <c r="D51" s="7"/>
      <c r="E51" s="7"/>
      <c r="F51" s="7"/>
      <c r="G51" s="7"/>
      <c r="H51" s="7"/>
      <c r="I51" s="7"/>
    </row>
    <row r="52" spans="1:9">
      <c r="A52" s="3"/>
      <c r="B52" s="4"/>
      <c r="C52" s="7"/>
      <c r="D52" s="7"/>
      <c r="E52" s="7"/>
      <c r="F52" s="7"/>
      <c r="G52" s="7"/>
      <c r="H52" s="7"/>
      <c r="I52" s="7"/>
    </row>
    <row r="53" spans="1:9">
      <c r="B53" s="7"/>
      <c r="C53" s="7"/>
      <c r="D53" s="7"/>
      <c r="E53" s="7"/>
      <c r="F53" s="7"/>
      <c r="G53" s="7"/>
      <c r="H53" s="7"/>
      <c r="I53" s="7"/>
    </row>
    <row r="54" spans="1:9">
      <c r="B54" s="7"/>
      <c r="C54" s="7"/>
      <c r="D54" s="7"/>
      <c r="E54" s="7"/>
      <c r="F54" s="7"/>
      <c r="G54" s="7"/>
      <c r="H54" s="7"/>
      <c r="I54" s="7"/>
    </row>
    <row r="55" spans="1:9">
      <c r="B55" s="7"/>
      <c r="C55" s="7"/>
      <c r="D55" s="7"/>
      <c r="E55" s="7"/>
      <c r="F55" s="7"/>
      <c r="G55" s="7"/>
      <c r="H55" s="7"/>
      <c r="I55" s="7"/>
    </row>
  </sheetData>
  <sheetProtection selectLockedCells="1" selectUnlockedCells="1"/>
  <mergeCells count="37">
    <mergeCell ref="F13:H13"/>
    <mergeCell ref="B25:I25"/>
    <mergeCell ref="B29:I29"/>
    <mergeCell ref="B30:I30"/>
    <mergeCell ref="B31:I31"/>
    <mergeCell ref="E22:F22"/>
    <mergeCell ref="E21:F21"/>
    <mergeCell ref="H21:I21"/>
    <mergeCell ref="H22:I22"/>
    <mergeCell ref="E18:F18"/>
    <mergeCell ref="E20:F20"/>
    <mergeCell ref="H20:I20"/>
    <mergeCell ref="B26:I26"/>
    <mergeCell ref="D11:H11"/>
    <mergeCell ref="D2:G4"/>
    <mergeCell ref="A3:C3"/>
    <mergeCell ref="A4:C4"/>
    <mergeCell ref="D5:G5"/>
    <mergeCell ref="E9:H9"/>
    <mergeCell ref="B49:I49"/>
    <mergeCell ref="B44:F44"/>
    <mergeCell ref="H44:I44"/>
    <mergeCell ref="H45:I45"/>
    <mergeCell ref="B46:F46"/>
    <mergeCell ref="B47:F48"/>
    <mergeCell ref="H47:I48"/>
    <mergeCell ref="B45:C45"/>
    <mergeCell ref="E45:F45"/>
    <mergeCell ref="C34:H34"/>
    <mergeCell ref="B27:I27"/>
    <mergeCell ref="B28:I28"/>
    <mergeCell ref="B32:I33"/>
    <mergeCell ref="D42:E42"/>
    <mergeCell ref="C41:D41"/>
    <mergeCell ref="G41:I41"/>
    <mergeCell ref="B35:I35"/>
    <mergeCell ref="B36:I36"/>
  </mergeCells>
  <pageMargins left="0.23622047244094491" right="0.23622047244094491" top="0.19685039370078741" bottom="0.19685039370078741" header="0.11811023622047245" footer="0.11811023622047245"/>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FF0000"/>
    <pageSetUpPr fitToPage="1"/>
  </sheetPr>
  <dimension ref="A1:U70"/>
  <sheetViews>
    <sheetView showGridLines="0" showZeros="0" zoomScale="85" zoomScaleNormal="85" workbookViewId="0">
      <selection activeCell="D23" sqref="D23:D24"/>
    </sheetView>
  </sheetViews>
  <sheetFormatPr baseColWidth="10" defaultColWidth="0" defaultRowHeight="14.4"/>
  <cols>
    <col min="1" max="1" width="2.44140625" style="55" customWidth="1"/>
    <col min="2" max="2" width="2.6640625" style="55" customWidth="1"/>
    <col min="3" max="3" width="12" style="55" customWidth="1"/>
    <col min="4" max="4" width="45.6640625" style="55" customWidth="1"/>
    <col min="5" max="5" width="14" style="55" customWidth="1"/>
    <col min="6" max="6" width="13.33203125" style="55" customWidth="1"/>
    <col min="7" max="7" width="13.5546875" style="55" customWidth="1"/>
    <col min="8" max="8" width="15.6640625" style="55" customWidth="1"/>
    <col min="9" max="9" width="2.44140625" style="55" customWidth="1"/>
    <col min="10" max="10" width="3.109375" style="55" customWidth="1"/>
    <col min="11" max="16384" width="11.44140625" style="55" hidden="1"/>
  </cols>
  <sheetData>
    <row r="1" spans="1:21" s="53" customFormat="1" ht="15" thickBot="1">
      <c r="A1" s="55"/>
      <c r="B1" s="55"/>
      <c r="C1" s="55"/>
      <c r="D1" s="55"/>
      <c r="E1" s="55"/>
      <c r="F1" s="55"/>
      <c r="G1" s="55"/>
      <c r="H1" s="55"/>
      <c r="I1" s="55"/>
      <c r="J1" s="55"/>
      <c r="K1" s="55"/>
      <c r="L1" s="55"/>
      <c r="M1" s="55"/>
      <c r="N1" s="55"/>
      <c r="O1" s="55"/>
      <c r="P1" s="55"/>
      <c r="Q1" s="55"/>
      <c r="R1" s="55"/>
      <c r="S1" s="55"/>
      <c r="T1" s="55"/>
      <c r="U1" s="55"/>
    </row>
    <row r="2" spans="1:21" s="53" customFormat="1" ht="21.75" customHeight="1" thickTop="1">
      <c r="A2" s="55"/>
      <c r="B2" s="54"/>
      <c r="C2" s="75"/>
      <c r="D2" s="75"/>
      <c r="E2" s="75"/>
      <c r="F2" s="75"/>
      <c r="G2" s="75"/>
      <c r="H2" s="75"/>
      <c r="I2" s="76"/>
      <c r="J2" s="55"/>
      <c r="K2" s="55"/>
      <c r="L2" s="55"/>
      <c r="M2" s="55"/>
      <c r="N2" s="55"/>
      <c r="O2" s="55"/>
      <c r="P2" s="55"/>
      <c r="Q2" s="55"/>
      <c r="R2" s="55"/>
      <c r="S2" s="55"/>
      <c r="T2" s="55"/>
      <c r="U2" s="55"/>
    </row>
    <row r="3" spans="1:21" s="53" customFormat="1" ht="19.5" customHeight="1">
      <c r="A3" s="55"/>
      <c r="B3" s="77"/>
      <c r="C3" s="78"/>
      <c r="D3" s="575" t="s">
        <v>45</v>
      </c>
      <c r="E3" s="575"/>
      <c r="F3" s="576" t="s">
        <v>46</v>
      </c>
      <c r="G3" s="576"/>
      <c r="H3" s="576"/>
      <c r="I3" s="79"/>
      <c r="J3" s="80"/>
      <c r="K3" s="55"/>
      <c r="L3" s="55"/>
      <c r="M3" s="55"/>
      <c r="N3" s="55"/>
      <c r="O3" s="55"/>
      <c r="P3" s="55"/>
      <c r="Q3" s="55"/>
      <c r="R3" s="55"/>
      <c r="S3" s="55"/>
      <c r="T3" s="55"/>
      <c r="U3" s="55"/>
    </row>
    <row r="4" spans="1:21" s="53" customFormat="1" ht="24" customHeight="1">
      <c r="A4" s="55"/>
      <c r="B4" s="77"/>
      <c r="D4" s="575"/>
      <c r="E4" s="575"/>
      <c r="F4" s="576"/>
      <c r="G4" s="576"/>
      <c r="H4" s="576"/>
      <c r="I4" s="81"/>
      <c r="J4" s="82"/>
      <c r="K4" s="55"/>
      <c r="L4" s="55"/>
      <c r="M4" s="55"/>
      <c r="N4" s="55"/>
      <c r="O4" s="55"/>
      <c r="P4" s="55"/>
      <c r="Q4" s="55"/>
      <c r="R4" s="55"/>
      <c r="S4" s="55"/>
      <c r="T4" s="55"/>
      <c r="U4" s="55"/>
    </row>
    <row r="5" spans="1:21" s="53" customFormat="1" ht="24" customHeight="1">
      <c r="A5" s="55"/>
      <c r="B5" s="83"/>
      <c r="C5" s="577" t="s">
        <v>47</v>
      </c>
      <c r="D5" s="579">
        <f>DOSSIER!I4</f>
        <v>0</v>
      </c>
      <c r="E5" s="81"/>
      <c r="F5" s="577" t="s">
        <v>48</v>
      </c>
      <c r="G5" s="581">
        <v>43960</v>
      </c>
      <c r="H5" s="581"/>
      <c r="I5" s="84"/>
      <c r="J5" s="80"/>
      <c r="K5" s="55"/>
      <c r="L5" s="55"/>
      <c r="M5" s="55"/>
      <c r="N5" s="55"/>
      <c r="O5" s="55"/>
      <c r="P5" s="55"/>
      <c r="Q5" s="55"/>
      <c r="R5" s="55"/>
      <c r="S5" s="55"/>
      <c r="T5" s="55"/>
      <c r="U5" s="55"/>
    </row>
    <row r="6" spans="1:21" s="53" customFormat="1" ht="15.75" customHeight="1">
      <c r="A6" s="55"/>
      <c r="B6" s="83"/>
      <c r="C6" s="578"/>
      <c r="D6" s="580"/>
      <c r="E6" s="55"/>
      <c r="F6" s="578"/>
      <c r="G6" s="582"/>
      <c r="H6" s="582"/>
      <c r="I6" s="85"/>
      <c r="J6" s="55"/>
      <c r="K6" s="55"/>
      <c r="L6" s="55"/>
      <c r="M6" s="55"/>
      <c r="N6" s="55"/>
      <c r="O6" s="55"/>
      <c r="P6" s="55" t="s">
        <v>49</v>
      </c>
      <c r="Q6" s="55" t="s">
        <v>49</v>
      </c>
      <c r="R6" s="55" t="s">
        <v>50</v>
      </c>
      <c r="S6" s="55"/>
      <c r="T6" s="55"/>
      <c r="U6" s="55"/>
    </row>
    <row r="7" spans="1:21" s="53" customFormat="1" ht="9" customHeight="1">
      <c r="A7" s="55"/>
      <c r="B7" s="83"/>
      <c r="C7" s="86" t="s">
        <v>51</v>
      </c>
      <c r="D7" s="87"/>
      <c r="E7" s="88"/>
      <c r="F7" s="89"/>
      <c r="G7" s="90"/>
      <c r="H7" s="91"/>
      <c r="I7" s="85"/>
      <c r="J7" s="55"/>
      <c r="K7" s="55"/>
      <c r="L7" s="92">
        <v>0</v>
      </c>
      <c r="M7" s="55"/>
      <c r="N7" s="55"/>
      <c r="O7" s="55"/>
      <c r="P7" s="55"/>
      <c r="Q7" s="93"/>
      <c r="R7" s="55"/>
      <c r="S7" s="55"/>
      <c r="T7" s="55"/>
      <c r="U7" s="55"/>
    </row>
    <row r="8" spans="1:21" s="53" customFormat="1" ht="15.6">
      <c r="A8" s="55"/>
      <c r="B8" s="83"/>
      <c r="C8" s="94" t="s">
        <v>52</v>
      </c>
      <c r="D8" s="95"/>
      <c r="E8" s="96" t="s">
        <v>53</v>
      </c>
      <c r="F8" s="546">
        <f>AMOUR!E12</f>
        <v>0</v>
      </c>
      <c r="G8" s="546"/>
      <c r="H8" s="547"/>
      <c r="I8" s="85"/>
      <c r="J8" s="55"/>
      <c r="K8" s="55"/>
      <c r="L8" s="99">
        <v>5.5E-2</v>
      </c>
      <c r="M8" s="55"/>
      <c r="N8" s="55"/>
      <c r="O8" s="55"/>
      <c r="P8" s="55"/>
      <c r="Q8" s="55"/>
      <c r="R8" s="100">
        <v>43358</v>
      </c>
      <c r="S8" s="55"/>
      <c r="T8" s="55"/>
      <c r="U8" s="55"/>
    </row>
    <row r="9" spans="1:21" s="53" customFormat="1" ht="15" customHeight="1">
      <c r="A9" s="55"/>
      <c r="B9" s="83"/>
      <c r="C9" s="101" t="s">
        <v>54</v>
      </c>
      <c r="D9" s="102"/>
      <c r="E9" s="96"/>
      <c r="F9" s="283"/>
      <c r="G9" s="283"/>
      <c r="H9" s="284"/>
      <c r="I9" s="85"/>
      <c r="J9" s="55"/>
      <c r="K9" s="55"/>
      <c r="L9" s="103">
        <v>0.1</v>
      </c>
      <c r="M9" s="55"/>
      <c r="N9" s="55"/>
      <c r="O9" s="55"/>
      <c r="P9" s="55"/>
      <c r="Q9" s="55"/>
      <c r="R9" s="100">
        <v>43358</v>
      </c>
      <c r="S9" s="55"/>
      <c r="T9" s="55"/>
      <c r="U9" s="55"/>
    </row>
    <row r="10" spans="1:21" s="53" customFormat="1">
      <c r="A10" s="55"/>
      <c r="B10" s="83"/>
      <c r="C10" s="104" t="s">
        <v>56</v>
      </c>
      <c r="D10" s="105"/>
      <c r="E10" s="96" t="s">
        <v>55</v>
      </c>
      <c r="F10" s="573">
        <f>AMOUR!D18</f>
        <v>0</v>
      </c>
      <c r="G10" s="573"/>
      <c r="H10" s="574"/>
      <c r="I10" s="85"/>
      <c r="J10" s="55"/>
      <c r="K10" s="55"/>
      <c r="L10" s="103">
        <v>0.2</v>
      </c>
      <c r="M10" s="55"/>
      <c r="N10" s="55"/>
      <c r="O10" s="55"/>
      <c r="P10" s="55"/>
      <c r="Q10" s="55"/>
      <c r="R10" s="55" t="s">
        <v>57</v>
      </c>
      <c r="S10" s="55"/>
      <c r="T10" s="55"/>
      <c r="U10" s="55"/>
    </row>
    <row r="11" spans="1:21" s="53" customFormat="1">
      <c r="A11" s="55"/>
      <c r="B11" s="83"/>
      <c r="C11" s="104">
        <v>67450</v>
      </c>
      <c r="D11" s="106" t="s">
        <v>58</v>
      </c>
      <c r="E11" s="107"/>
      <c r="F11" s="108" t="s">
        <v>97</v>
      </c>
      <c r="G11" s="560">
        <f>AMOUR!D19</f>
        <v>0</v>
      </c>
      <c r="H11" s="561"/>
      <c r="I11" s="85"/>
      <c r="J11" s="55"/>
      <c r="K11" s="55"/>
      <c r="L11" s="55"/>
      <c r="M11" s="55"/>
      <c r="N11" s="55"/>
      <c r="O11" s="55"/>
      <c r="P11" s="55" t="s">
        <v>59</v>
      </c>
      <c r="Q11" s="55" t="s">
        <v>60</v>
      </c>
      <c r="R11" s="55"/>
      <c r="S11" s="55"/>
      <c r="T11" s="55"/>
      <c r="U11" s="55"/>
    </row>
    <row r="12" spans="1:21" s="53" customFormat="1">
      <c r="A12" s="55"/>
      <c r="B12" s="83"/>
      <c r="C12" s="104" t="s">
        <v>61</v>
      </c>
      <c r="D12" s="95" t="s">
        <v>62</v>
      </c>
      <c r="E12" s="96"/>
      <c r="F12" s="109" t="s">
        <v>98</v>
      </c>
      <c r="G12" s="562">
        <f>AMOUR!G20</f>
        <v>0</v>
      </c>
      <c r="H12" s="563"/>
      <c r="I12" s="85"/>
      <c r="J12" s="55"/>
      <c r="K12" s="55"/>
      <c r="L12" s="55"/>
      <c r="M12" s="55"/>
      <c r="N12" s="55"/>
      <c r="O12" s="55"/>
      <c r="P12" s="92">
        <v>0</v>
      </c>
      <c r="Q12" s="92">
        <v>0.25</v>
      </c>
      <c r="R12" s="55"/>
      <c r="S12" s="55"/>
      <c r="T12" s="55"/>
      <c r="U12" s="55"/>
    </row>
    <row r="13" spans="1:21" s="53" customFormat="1">
      <c r="A13" s="55"/>
      <c r="B13" s="83"/>
      <c r="C13" s="104" t="s">
        <v>64</v>
      </c>
      <c r="D13" s="110" t="s">
        <v>65</v>
      </c>
      <c r="E13" s="96"/>
      <c r="F13" s="108" t="s">
        <v>2</v>
      </c>
      <c r="G13" s="560">
        <f>AMOUR!G22</f>
        <v>0</v>
      </c>
      <c r="H13" s="561"/>
      <c r="I13" s="85"/>
      <c r="J13" s="55"/>
      <c r="K13" s="55"/>
      <c r="L13" s="55"/>
      <c r="M13" s="55"/>
      <c r="N13" s="55"/>
      <c r="O13" s="55"/>
      <c r="P13" s="55">
        <f>VLOOKUP(P11,'[1]BASE PRODUITS'!A6:E691,3,0)</f>
        <v>200</v>
      </c>
      <c r="Q13" s="55">
        <f>VLOOKUP(Q11,'[1]BASE PRODUITS'!A6:E691,3,0)</f>
        <v>250</v>
      </c>
      <c r="R13" s="55"/>
      <c r="S13" s="55"/>
      <c r="T13" s="55"/>
      <c r="U13" s="55"/>
    </row>
    <row r="14" spans="1:21" s="53" customFormat="1">
      <c r="A14" s="55"/>
      <c r="B14" s="83"/>
      <c r="C14" s="104" t="s">
        <v>66</v>
      </c>
      <c r="D14" s="110" t="s">
        <v>67</v>
      </c>
      <c r="E14" s="96"/>
      <c r="F14" s="109" t="s">
        <v>63</v>
      </c>
      <c r="G14" s="562">
        <f>AMOUR!D22</f>
        <v>0</v>
      </c>
      <c r="H14" s="563"/>
      <c r="I14" s="85"/>
      <c r="J14" s="55"/>
      <c r="K14" s="55"/>
      <c r="L14" s="55"/>
      <c r="M14" s="55"/>
      <c r="N14" s="55"/>
      <c r="O14" s="55"/>
      <c r="P14" s="111" t="s">
        <v>14</v>
      </c>
      <c r="Q14" s="55" t="s">
        <v>68</v>
      </c>
      <c r="R14" s="55"/>
      <c r="S14" s="55"/>
      <c r="T14" s="55"/>
      <c r="U14" s="55"/>
    </row>
    <row r="15" spans="1:21" s="53" customFormat="1" ht="15" thickBot="1">
      <c r="A15" s="55"/>
      <c r="B15" s="83"/>
      <c r="C15" s="104" t="s">
        <v>69</v>
      </c>
      <c r="D15" s="112">
        <v>83856740200014</v>
      </c>
      <c r="E15" s="243"/>
      <c r="F15" s="244"/>
      <c r="G15" s="245" t="s">
        <v>70</v>
      </c>
      <c r="H15" s="298">
        <f>DOSSIER!I3</f>
        <v>0</v>
      </c>
      <c r="I15" s="85"/>
      <c r="J15" s="55"/>
      <c r="K15" s="55"/>
      <c r="L15" s="55"/>
      <c r="M15" s="55"/>
      <c r="N15" s="55"/>
      <c r="O15" s="55"/>
      <c r="P15" s="55"/>
      <c r="Q15" s="55"/>
      <c r="R15" s="55"/>
      <c r="S15" s="55"/>
      <c r="T15" s="55"/>
      <c r="U15" s="55"/>
    </row>
    <row r="16" spans="1:21" ht="9" customHeight="1" thickTop="1">
      <c r="B16" s="83"/>
      <c r="C16" s="113"/>
      <c r="D16" s="114"/>
      <c r="E16" s="115"/>
      <c r="F16" s="116"/>
      <c r="G16" s="117"/>
      <c r="H16" s="118"/>
      <c r="I16" s="85"/>
      <c r="P16" s="100">
        <v>43386</v>
      </c>
    </row>
    <row r="17" spans="1:12" ht="6.75" customHeight="1">
      <c r="B17" s="83"/>
      <c r="C17" s="119"/>
      <c r="D17" s="119"/>
      <c r="E17" s="119"/>
      <c r="F17" s="119"/>
      <c r="G17" s="119"/>
      <c r="H17" s="119"/>
      <c r="I17" s="85"/>
    </row>
    <row r="18" spans="1:12">
      <c r="B18" s="83"/>
      <c r="C18" s="120"/>
      <c r="D18" s="119"/>
      <c r="E18" s="121"/>
      <c r="F18" s="119"/>
      <c r="G18" s="119"/>
      <c r="H18" s="119"/>
      <c r="I18" s="85"/>
    </row>
    <row r="19" spans="1:12" ht="21" customHeight="1">
      <c r="B19" s="83"/>
      <c r="C19" s="122" t="s">
        <v>71</v>
      </c>
      <c r="D19" s="123" t="s">
        <v>72</v>
      </c>
      <c r="E19" s="124" t="s">
        <v>73</v>
      </c>
      <c r="F19" s="124" t="s">
        <v>74</v>
      </c>
      <c r="G19" s="124" t="s">
        <v>75</v>
      </c>
      <c r="H19" s="125" t="s">
        <v>76</v>
      </c>
      <c r="I19" s="85"/>
      <c r="K19" s="55" t="s">
        <v>77</v>
      </c>
      <c r="L19" s="55" t="s">
        <v>78</v>
      </c>
    </row>
    <row r="20" spans="1:12" ht="6.75" customHeight="1">
      <c r="B20" s="83"/>
      <c r="C20" s="126"/>
      <c r="D20" s="126"/>
      <c r="E20" s="127"/>
      <c r="F20" s="128"/>
      <c r="G20" s="128"/>
      <c r="H20" s="129"/>
      <c r="I20" s="85"/>
    </row>
    <row r="21" spans="1:12" ht="18" customHeight="1">
      <c r="A21" s="130">
        <v>5</v>
      </c>
      <c r="B21" s="83"/>
      <c r="C21" s="131"/>
      <c r="D21" s="132"/>
      <c r="E21" s="133"/>
      <c r="F21" s="134"/>
      <c r="G21" s="135"/>
      <c r="H21" s="136"/>
      <c r="I21" s="85"/>
      <c r="K21" s="99" t="e">
        <f>#REF!</f>
        <v>#REF!</v>
      </c>
      <c r="L21" s="137">
        <f>IF(ISERROR(H21*#REF!),0,H21*#REF!)</f>
        <v>0</v>
      </c>
    </row>
    <row r="22" spans="1:12" ht="18" customHeight="1">
      <c r="A22" s="130"/>
      <c r="B22" s="83"/>
      <c r="C22" s="564" t="s">
        <v>168</v>
      </c>
      <c r="D22" s="138" t="str">
        <f>VLOOKUP(C22,'BASE PRODUITS'!A7:B67,2,0)</f>
        <v>SUPPORT</v>
      </c>
      <c r="E22" s="567"/>
      <c r="F22" s="570"/>
      <c r="G22" s="538"/>
      <c r="H22" s="541"/>
      <c r="I22" s="85"/>
      <c r="K22" s="99" t="e">
        <f>#REF!</f>
        <v>#REF!</v>
      </c>
      <c r="L22" s="137">
        <f>IF(ISERROR(H22*#REF!),0,H22*#REF!)</f>
        <v>0</v>
      </c>
    </row>
    <row r="23" spans="1:12" ht="18" customHeight="1">
      <c r="A23" s="130"/>
      <c r="B23" s="83"/>
      <c r="C23" s="565"/>
      <c r="D23" s="544">
        <f>VLOOKUP(C22,'BASE PRODUITS'!A7:D67,4,0)</f>
        <v>0</v>
      </c>
      <c r="E23" s="568"/>
      <c r="F23" s="571"/>
      <c r="G23" s="539"/>
      <c r="H23" s="542"/>
      <c r="I23" s="85"/>
      <c r="K23" s="99" t="e">
        <f>#REF!</f>
        <v>#REF!</v>
      </c>
      <c r="L23" s="137">
        <f>IF(ISERROR(H23*#REF!),0,H23*#REF!)</f>
        <v>0</v>
      </c>
    </row>
    <row r="24" spans="1:12" ht="18" customHeight="1">
      <c r="A24" s="130"/>
      <c r="B24" s="83"/>
      <c r="C24" s="566"/>
      <c r="D24" s="545" t="e">
        <f>VLOOKUP(C24,'BASE PRODUITS'!A9:B46,2,0)</f>
        <v>#N/A</v>
      </c>
      <c r="E24" s="569"/>
      <c r="F24" s="572"/>
      <c r="G24" s="540"/>
      <c r="H24" s="543"/>
      <c r="I24" s="85"/>
      <c r="K24" s="99" t="e">
        <f>#REF!</f>
        <v>#REF!</v>
      </c>
      <c r="L24" s="137">
        <f>IF(ISERROR(H24*#REF!),0,H24*#REF!)</f>
        <v>0</v>
      </c>
    </row>
    <row r="25" spans="1:12" ht="18" customHeight="1">
      <c r="A25" s="130"/>
      <c r="B25" s="83"/>
      <c r="C25" s="548"/>
      <c r="D25" s="551" t="s">
        <v>249</v>
      </c>
      <c r="E25" s="554"/>
      <c r="F25" s="139"/>
      <c r="G25" s="140"/>
      <c r="H25" s="557"/>
      <c r="I25" s="85"/>
      <c r="K25" s="99" t="e">
        <f>#REF!</f>
        <v>#REF!</v>
      </c>
      <c r="L25" s="137">
        <f>IF(ISERROR(H25*#REF!),0,H25*#REF!)</f>
        <v>0</v>
      </c>
    </row>
    <row r="26" spans="1:12" ht="18" customHeight="1">
      <c r="A26" s="130"/>
      <c r="B26" s="83"/>
      <c r="C26" s="549"/>
      <c r="D26" s="552" t="e">
        <f>VLOOKUP(C26,'BASE PRODUITS'!A11:B48,2,0)</f>
        <v>#N/A</v>
      </c>
      <c r="E26" s="555"/>
      <c r="F26" s="141"/>
      <c r="G26" s="142"/>
      <c r="H26" s="558"/>
      <c r="I26" s="85"/>
      <c r="K26" s="99" t="e">
        <f>#REF!</f>
        <v>#REF!</v>
      </c>
      <c r="L26" s="137">
        <f>IF(ISERROR(H26*#REF!),0,H26*#REF!)</f>
        <v>0</v>
      </c>
    </row>
    <row r="27" spans="1:12" ht="18" customHeight="1">
      <c r="A27" s="130"/>
      <c r="B27" s="83"/>
      <c r="C27" s="550"/>
      <c r="D27" s="553" t="e">
        <f>VLOOKUP(C27,'BASE PRODUITS'!A12:B49,2,0)</f>
        <v>#N/A</v>
      </c>
      <c r="E27" s="556"/>
      <c r="F27" s="141"/>
      <c r="G27" s="142"/>
      <c r="H27" s="559"/>
      <c r="I27" s="85"/>
      <c r="K27" s="99" t="e">
        <f>#REF!</f>
        <v>#REF!</v>
      </c>
      <c r="L27" s="137">
        <f>IF(ISERROR(H27*#REF!),0,H27*#REF!)</f>
        <v>0</v>
      </c>
    </row>
    <row r="28" spans="1:12" ht="18" customHeight="1">
      <c r="A28" s="130"/>
      <c r="B28" s="83"/>
      <c r="C28" s="143" t="s">
        <v>94</v>
      </c>
      <c r="D28" s="144" t="str">
        <f>VLOOKUP(C28,'BASE PRODUITS'!A13:B57,2,0)</f>
        <v>AJOUT COLLECTION MINI NOEL PLAISIR</v>
      </c>
      <c r="E28" s="145"/>
      <c r="F28" s="146"/>
      <c r="G28" s="147"/>
      <c r="H28" s="148"/>
      <c r="I28" s="85"/>
      <c r="K28" s="99" t="e">
        <f>#REF!</f>
        <v>#REF!</v>
      </c>
      <c r="L28" s="137">
        <f>IF(ISERROR(H28*#REF!),0,H28*#REF!)</f>
        <v>0</v>
      </c>
    </row>
    <row r="29" spans="1:12" ht="18" customHeight="1">
      <c r="A29" s="130"/>
      <c r="B29" s="83"/>
      <c r="C29" s="149"/>
      <c r="D29" s="536">
        <f>VLOOKUP(C28,'BASE PRODUITS'!A13:D57,4,0)</f>
        <v>0</v>
      </c>
      <c r="E29" s="150"/>
      <c r="F29" s="151"/>
      <c r="G29" s="152"/>
      <c r="H29" s="153"/>
      <c r="I29" s="85"/>
      <c r="K29" s="99" t="e">
        <f>#REF!</f>
        <v>#REF!</v>
      </c>
      <c r="L29" s="137">
        <f>IF(ISERROR(H29*#REF!),0,H29*#REF!)</f>
        <v>0</v>
      </c>
    </row>
    <row r="30" spans="1:12" ht="18" customHeight="1">
      <c r="A30" s="130"/>
      <c r="B30" s="83"/>
      <c r="C30" s="154"/>
      <c r="D30" s="537"/>
      <c r="E30" s="155"/>
      <c r="F30" s="156"/>
      <c r="G30" s="157"/>
      <c r="H30" s="158"/>
      <c r="I30" s="85"/>
      <c r="K30" s="99" t="e">
        <f>#REF!</f>
        <v>#REF!</v>
      </c>
      <c r="L30" s="137">
        <f>IF(ISERROR(H30*#REF!),0,H30*#REF!)</f>
        <v>0</v>
      </c>
    </row>
    <row r="31" spans="1:12" ht="18" customHeight="1">
      <c r="A31" s="130"/>
      <c r="B31" s="83"/>
      <c r="C31" s="143" t="s">
        <v>51</v>
      </c>
      <c r="D31" s="159" t="s">
        <v>51</v>
      </c>
      <c r="E31" s="160" t="s">
        <v>51</v>
      </c>
      <c r="F31" s="161" t="s">
        <v>51</v>
      </c>
      <c r="G31" s="140" t="s">
        <v>51</v>
      </c>
      <c r="H31" s="162" t="str">
        <f t="shared" ref="H31:H38" si="0">IF(ISERROR(E31*F31),"",(E31*F31)-G31*E31*F31)</f>
        <v/>
      </c>
      <c r="I31" s="85"/>
      <c r="K31" s="99" t="e">
        <f>#REF!</f>
        <v>#REF!</v>
      </c>
      <c r="L31" s="137">
        <f>IF(ISERROR(H31*#REF!),0,H31*#REF!)</f>
        <v>0</v>
      </c>
    </row>
    <row r="32" spans="1:12" ht="18" customHeight="1">
      <c r="A32" s="130"/>
      <c r="B32" s="83"/>
      <c r="C32" s="149" t="s">
        <v>51</v>
      </c>
      <c r="D32" s="163" t="s">
        <v>51</v>
      </c>
      <c r="E32" s="164" t="s">
        <v>51</v>
      </c>
      <c r="F32" s="165" t="s">
        <v>51</v>
      </c>
      <c r="G32" s="142" t="s">
        <v>51</v>
      </c>
      <c r="H32" s="166" t="str">
        <f t="shared" si="0"/>
        <v/>
      </c>
      <c r="I32" s="85"/>
      <c r="K32" s="99" t="e">
        <f>#REF!</f>
        <v>#REF!</v>
      </c>
      <c r="L32" s="137">
        <f>IF(ISERROR(H32*#REF!),0,H32*#REF!)</f>
        <v>0</v>
      </c>
    </row>
    <row r="33" spans="1:12" ht="18" customHeight="1">
      <c r="A33" s="130"/>
      <c r="B33" s="83"/>
      <c r="C33" s="154" t="s">
        <v>51</v>
      </c>
      <c r="D33" s="167" t="s">
        <v>51</v>
      </c>
      <c r="E33" s="168" t="s">
        <v>51</v>
      </c>
      <c r="F33" s="169" t="s">
        <v>51</v>
      </c>
      <c r="G33" s="170" t="s">
        <v>51</v>
      </c>
      <c r="H33" s="171" t="str">
        <f t="shared" si="0"/>
        <v/>
      </c>
      <c r="I33" s="85"/>
      <c r="K33" s="99" t="e">
        <f>#REF!</f>
        <v>#REF!</v>
      </c>
      <c r="L33" s="137">
        <f>IF(ISERROR(H33*#REF!),0,H33*#REF!)</f>
        <v>0</v>
      </c>
    </row>
    <row r="34" spans="1:12" ht="18" customHeight="1">
      <c r="A34" s="130"/>
      <c r="B34" s="83"/>
      <c r="C34" s="143" t="s">
        <v>51</v>
      </c>
      <c r="D34" s="159" t="s">
        <v>51</v>
      </c>
      <c r="E34" s="160" t="s">
        <v>51</v>
      </c>
      <c r="F34" s="161" t="s">
        <v>51</v>
      </c>
      <c r="G34" s="140" t="s">
        <v>51</v>
      </c>
      <c r="H34" s="162" t="str">
        <f t="shared" si="0"/>
        <v/>
      </c>
      <c r="I34" s="85"/>
      <c r="K34" s="99" t="e">
        <f>#REF!</f>
        <v>#REF!</v>
      </c>
      <c r="L34" s="137">
        <f>IF(ISERROR(H34*#REF!),0,H34*#REF!)</f>
        <v>0</v>
      </c>
    </row>
    <row r="35" spans="1:12" ht="18" customHeight="1">
      <c r="A35" s="130"/>
      <c r="B35" s="83"/>
      <c r="C35" s="149" t="s">
        <v>51</v>
      </c>
      <c r="D35" s="163" t="s">
        <v>51</v>
      </c>
      <c r="E35" s="164" t="s">
        <v>51</v>
      </c>
      <c r="F35" s="165" t="s">
        <v>51</v>
      </c>
      <c r="G35" s="142" t="s">
        <v>51</v>
      </c>
      <c r="H35" s="166" t="str">
        <f t="shared" si="0"/>
        <v/>
      </c>
      <c r="I35" s="85"/>
      <c r="K35" s="99" t="e">
        <f>#REF!</f>
        <v>#REF!</v>
      </c>
      <c r="L35" s="137">
        <f>IF(ISERROR(H35*#REF!),0,H35*#REF!)</f>
        <v>0</v>
      </c>
    </row>
    <row r="36" spans="1:12" ht="18" customHeight="1">
      <c r="A36" s="130"/>
      <c r="B36" s="83"/>
      <c r="C36" s="154" t="s">
        <v>51</v>
      </c>
      <c r="D36" s="167" t="s">
        <v>51</v>
      </c>
      <c r="E36" s="168" t="s">
        <v>51</v>
      </c>
      <c r="F36" s="169" t="s">
        <v>51</v>
      </c>
      <c r="G36" s="170" t="s">
        <v>51</v>
      </c>
      <c r="H36" s="171" t="str">
        <f t="shared" si="0"/>
        <v/>
      </c>
      <c r="I36" s="85"/>
      <c r="K36" s="99" t="e">
        <f>#REF!</f>
        <v>#REF!</v>
      </c>
      <c r="L36" s="137">
        <f>IF(ISERROR(H36*#REF!),0,H36*#REF!)</f>
        <v>0</v>
      </c>
    </row>
    <row r="37" spans="1:12" ht="18" customHeight="1">
      <c r="A37" s="130"/>
      <c r="B37" s="83"/>
      <c r="C37" s="172" t="s">
        <v>51</v>
      </c>
      <c r="D37" s="173" t="s">
        <v>51</v>
      </c>
      <c r="E37" s="174" t="s">
        <v>51</v>
      </c>
      <c r="F37" s="175" t="s">
        <v>51</v>
      </c>
      <c r="G37" s="176" t="s">
        <v>51</v>
      </c>
      <c r="H37" s="177" t="str">
        <f t="shared" si="0"/>
        <v/>
      </c>
      <c r="I37" s="85"/>
      <c r="K37" s="99" t="e">
        <f>#REF!</f>
        <v>#REF!</v>
      </c>
      <c r="L37" s="137">
        <f>IF(ISERROR(H37*#REF!),0,H37*#REF!)</f>
        <v>0</v>
      </c>
    </row>
    <row r="38" spans="1:12" ht="18" customHeight="1">
      <c r="A38" s="130"/>
      <c r="B38" s="83"/>
      <c r="C38" s="172" t="s">
        <v>51</v>
      </c>
      <c r="D38" s="173" t="s">
        <v>51</v>
      </c>
      <c r="E38" s="174" t="s">
        <v>51</v>
      </c>
      <c r="F38" s="175" t="s">
        <v>51</v>
      </c>
      <c r="G38" s="176" t="s">
        <v>51</v>
      </c>
      <c r="H38" s="177" t="str">
        <f t="shared" si="0"/>
        <v/>
      </c>
      <c r="I38" s="85"/>
      <c r="K38" s="99" t="e">
        <f>#REF!</f>
        <v>#REF!</v>
      </c>
      <c r="L38" s="137">
        <f>IF(ISERROR(H38*#REF!),0,H38*#REF!)</f>
        <v>0</v>
      </c>
    </row>
    <row r="39" spans="1:12" ht="18" customHeight="1">
      <c r="A39" s="130"/>
      <c r="B39" s="83"/>
      <c r="C39" s="178" t="s">
        <v>80</v>
      </c>
      <c r="D39" s="179">
        <f>G5</f>
        <v>43960</v>
      </c>
      <c r="E39" s="174" t="s">
        <v>51</v>
      </c>
      <c r="G39" s="180" t="s">
        <v>81</v>
      </c>
      <c r="H39" s="181">
        <f>H22</f>
        <v>0</v>
      </c>
      <c r="I39" s="85"/>
      <c r="K39" s="99" t="e">
        <f>#REF!</f>
        <v>#REF!</v>
      </c>
      <c r="L39" s="137">
        <f>IF(ISERROR(#REF!*#REF!),0,#REF!*#REF!)</f>
        <v>0</v>
      </c>
    </row>
    <row r="40" spans="1:12" ht="18" customHeight="1">
      <c r="A40" s="130"/>
      <c r="B40" s="182"/>
      <c r="C40" s="178"/>
      <c r="D40" s="183"/>
      <c r="E40" s="174" t="s">
        <v>51</v>
      </c>
      <c r="G40" s="184"/>
      <c r="H40" s="185"/>
      <c r="I40" s="85"/>
      <c r="K40" s="99" t="e">
        <f>#REF!</f>
        <v>#REF!</v>
      </c>
      <c r="L40" s="137">
        <f>IF(ISERROR(#REF!*#REF!),0,#REF!*#REF!)</f>
        <v>0</v>
      </c>
    </row>
    <row r="41" spans="1:12" ht="18" customHeight="1">
      <c r="A41" s="130"/>
      <c r="B41" s="83"/>
      <c r="C41" s="178" t="s">
        <v>82</v>
      </c>
      <c r="D41" s="285" t="str">
        <f>AMOUR!D30</f>
        <v>VIREMENT/PAYPAL/CHEQUE</v>
      </c>
      <c r="E41" s="174" t="s">
        <v>51</v>
      </c>
      <c r="F41" s="186" t="s">
        <v>84</v>
      </c>
      <c r="G41" s="187"/>
      <c r="H41" s="188">
        <f>H39</f>
        <v>0</v>
      </c>
      <c r="I41" s="85"/>
      <c r="K41" s="99" t="e">
        <f>#REF!</f>
        <v>#REF!</v>
      </c>
      <c r="L41" s="137">
        <f>IF(ISERROR(#REF!*#REF!),0,#REF!*#REF!)</f>
        <v>0</v>
      </c>
    </row>
    <row r="42" spans="1:12" ht="18" customHeight="1">
      <c r="A42" s="130"/>
      <c r="B42" s="83"/>
      <c r="C42" s="189" t="s">
        <v>85</v>
      </c>
      <c r="D42" s="190"/>
      <c r="E42" s="174" t="s">
        <v>51</v>
      </c>
      <c r="F42" s="175" t="s">
        <v>51</v>
      </c>
      <c r="G42" s="176" t="s">
        <v>51</v>
      </c>
      <c r="H42" s="177" t="str">
        <f>IF(ISERROR(E42*F42),"",(E42*F42)-G42*E42*F42)</f>
        <v/>
      </c>
      <c r="I42" s="119"/>
      <c r="J42" s="182"/>
      <c r="K42" s="99" t="e">
        <f>#REF!</f>
        <v>#REF!</v>
      </c>
      <c r="L42" s="137">
        <f>IF(ISERROR(#REF!*#REF!),0,#REF!*#REF!)</f>
        <v>0</v>
      </c>
    </row>
    <row r="43" spans="1:12" ht="18" customHeight="1">
      <c r="A43" s="130"/>
      <c r="B43" s="83"/>
      <c r="C43" s="172" t="s">
        <v>51</v>
      </c>
      <c r="E43" s="174" t="s">
        <v>51</v>
      </c>
      <c r="F43" s="175" t="s">
        <v>51</v>
      </c>
      <c r="G43" s="176" t="s">
        <v>51</v>
      </c>
      <c r="H43" s="177" t="str">
        <f>IF(ISERROR(E43*F43),"",(E43*F43)-G43*E43*F43)</f>
        <v/>
      </c>
      <c r="I43" s="85"/>
      <c r="K43" s="99" t="e">
        <f>#REF!</f>
        <v>#REF!</v>
      </c>
      <c r="L43" s="137">
        <f>IF(ISERROR(#REF!*#REF!),0,#REF!*#REF!)</f>
        <v>0</v>
      </c>
    </row>
    <row r="44" spans="1:12" ht="18" customHeight="1">
      <c r="A44" s="130"/>
      <c r="B44" s="83"/>
      <c r="C44" s="172" t="s">
        <v>51</v>
      </c>
      <c r="D44" s="173" t="s">
        <v>51</v>
      </c>
      <c r="E44" s="174" t="s">
        <v>51</v>
      </c>
      <c r="F44" s="175" t="s">
        <v>51</v>
      </c>
      <c r="G44" s="176" t="s">
        <v>51</v>
      </c>
      <c r="H44" s="177" t="str">
        <f>IF(ISERROR(E44*F44),"",(E44*F44)-G44*E44*F44)</f>
        <v/>
      </c>
      <c r="I44" s="85"/>
      <c r="K44" s="99" t="e">
        <f>#REF!</f>
        <v>#REF!</v>
      </c>
      <c r="L44" s="137">
        <f>IF(ISERROR(H42*#REF!),0,H42*#REF!)</f>
        <v>0</v>
      </c>
    </row>
    <row r="45" spans="1:12" ht="18" customHeight="1">
      <c r="A45" s="130"/>
      <c r="B45" s="83"/>
      <c r="C45" s="172" t="s">
        <v>51</v>
      </c>
      <c r="E45" s="174" t="s">
        <v>51</v>
      </c>
      <c r="F45" s="175" t="s">
        <v>51</v>
      </c>
      <c r="G45" s="176" t="s">
        <v>51</v>
      </c>
      <c r="H45" s="177" t="str">
        <f>IF(ISERROR(E45*F45),"",(E45*F45)-G45*E45*F45)</f>
        <v/>
      </c>
      <c r="I45" s="85"/>
      <c r="K45" s="99" t="e">
        <f>#REF!</f>
        <v>#REF!</v>
      </c>
      <c r="L45" s="137">
        <f>IF(ISERROR(H43*#REF!),0,H43*#REF!)</f>
        <v>0</v>
      </c>
    </row>
    <row r="46" spans="1:12" ht="18" customHeight="1">
      <c r="A46" s="130"/>
      <c r="B46" s="83"/>
      <c r="C46" s="535" t="s">
        <v>86</v>
      </c>
      <c r="D46" s="535"/>
      <c r="E46" s="535"/>
      <c r="F46" s="535"/>
      <c r="G46" s="535"/>
      <c r="H46" s="535"/>
      <c r="I46" s="85"/>
      <c r="K46" s="99" t="e">
        <f>#REF!</f>
        <v>#REF!</v>
      </c>
      <c r="L46" s="137">
        <f>IF(ISERROR(H44*#REF!),0,H44*#REF!)</f>
        <v>0</v>
      </c>
    </row>
    <row r="47" spans="1:12" ht="18" customHeight="1">
      <c r="A47" s="130"/>
      <c r="B47" s="83"/>
      <c r="C47" s="535" t="s">
        <v>87</v>
      </c>
      <c r="D47" s="535"/>
      <c r="E47" s="535"/>
      <c r="F47" s="535"/>
      <c r="G47" s="535"/>
      <c r="H47" s="535"/>
      <c r="I47" s="85"/>
      <c r="K47" s="99" t="e">
        <f>#REF!</f>
        <v>#REF!</v>
      </c>
      <c r="L47" s="137">
        <f>IF(ISERROR(H45*#REF!),0,H45*#REF!)</f>
        <v>0</v>
      </c>
    </row>
    <row r="48" spans="1:12" ht="18" customHeight="1">
      <c r="A48" s="130"/>
      <c r="B48" s="83"/>
      <c r="I48" s="85"/>
      <c r="K48" s="99" t="e">
        <f>#REF!</f>
        <v>#REF!</v>
      </c>
      <c r="L48" s="137">
        <f>IF(ISERROR(H46*#REF!),0,H46*#REF!)</f>
        <v>0</v>
      </c>
    </row>
    <row r="49" spans="1:12" ht="18" customHeight="1">
      <c r="A49" s="130"/>
      <c r="B49" s="83"/>
      <c r="C49" s="535"/>
      <c r="D49" s="535"/>
      <c r="E49" s="535"/>
      <c r="F49" s="535"/>
      <c r="G49" s="535"/>
      <c r="H49" s="535"/>
      <c r="I49" s="85"/>
      <c r="K49" s="99" t="e">
        <f>#REF!</f>
        <v>#REF!</v>
      </c>
      <c r="L49" s="137">
        <f>IF(ISERROR(H49*#REF!),0,H49*#REF!)</f>
        <v>0</v>
      </c>
    </row>
    <row r="50" spans="1:12" ht="18" customHeight="1">
      <c r="A50" s="130"/>
      <c r="B50" s="83"/>
      <c r="D50" s="191" t="s">
        <v>88</v>
      </c>
      <c r="I50" s="85"/>
      <c r="K50" s="99" t="e">
        <f>#REF!</f>
        <v>#REF!</v>
      </c>
      <c r="L50" s="137">
        <f>IF(ISERROR(H47*#REF!),0,H47*#REF!)</f>
        <v>0</v>
      </c>
    </row>
    <row r="51" spans="1:12" ht="18" customHeight="1">
      <c r="A51" s="192"/>
      <c r="B51" s="83"/>
      <c r="C51" s="172" t="s">
        <v>51</v>
      </c>
      <c r="D51" s="173" t="s">
        <v>51</v>
      </c>
      <c r="E51" s="174" t="s">
        <v>51</v>
      </c>
      <c r="F51" s="175" t="s">
        <v>51</v>
      </c>
      <c r="G51" s="176" t="s">
        <v>51</v>
      </c>
      <c r="H51" s="177" t="str">
        <f>IF(ISERROR(E51*F51),"",(E51*F51)-G51*E51*F51)</f>
        <v/>
      </c>
      <c r="I51" s="85"/>
      <c r="K51" s="99" t="e">
        <f>#REF!</f>
        <v>#REF!</v>
      </c>
      <c r="L51" s="137">
        <f>IF(ISERROR(H51*#REF!),0,H51*#REF!)</f>
        <v>0</v>
      </c>
    </row>
    <row r="52" spans="1:12">
      <c r="B52" s="83"/>
      <c r="C52" s="193"/>
      <c r="D52" s="193"/>
      <c r="E52" s="190"/>
      <c r="G52" s="190"/>
      <c r="H52" s="190"/>
      <c r="I52" s="85"/>
      <c r="L52" s="194">
        <f>SUM(L21:L51)</f>
        <v>0</v>
      </c>
    </row>
    <row r="53" spans="1:12" ht="17.25" customHeight="1">
      <c r="B53" s="83"/>
      <c r="I53" s="85"/>
    </row>
    <row r="54" spans="1:12" ht="7.5" customHeight="1">
      <c r="B54" s="83"/>
      <c r="I54" s="85"/>
    </row>
    <row r="55" spans="1:12" ht="36" customHeight="1">
      <c r="B55" s="83"/>
      <c r="E55" s="195"/>
      <c r="I55" s="85"/>
    </row>
    <row r="56" spans="1:12" ht="21.75" hidden="1" customHeight="1">
      <c r="B56" s="83"/>
      <c r="C56" s="119"/>
      <c r="D56" s="119" t="s">
        <v>89</v>
      </c>
      <c r="E56" s="196"/>
      <c r="I56" s="85"/>
    </row>
    <row r="57" spans="1:12" ht="15.6" hidden="1">
      <c r="B57" s="83"/>
      <c r="C57" s="119"/>
      <c r="D57" s="119" t="s">
        <v>90</v>
      </c>
      <c r="E57" s="196"/>
      <c r="G57" s="197"/>
      <c r="H57" s="198"/>
      <c r="I57" s="85"/>
    </row>
    <row r="58" spans="1:12" ht="15.6" hidden="1">
      <c r="B58" s="83"/>
      <c r="C58" s="119"/>
      <c r="D58" s="119" t="s">
        <v>57</v>
      </c>
      <c r="E58" s="196"/>
      <c r="G58" s="197"/>
      <c r="H58" s="199"/>
      <c r="I58" s="85"/>
    </row>
    <row r="59" spans="1:12" ht="15.6" hidden="1">
      <c r="B59" s="83"/>
      <c r="C59" s="119"/>
      <c r="D59" s="119" t="s">
        <v>83</v>
      </c>
      <c r="E59" s="196"/>
      <c r="G59" s="197"/>
      <c r="H59" s="199"/>
      <c r="I59" s="85"/>
    </row>
    <row r="60" spans="1:12" ht="12" customHeight="1">
      <c r="B60" s="83"/>
      <c r="E60" s="119"/>
      <c r="H60" s="200"/>
      <c r="I60" s="85"/>
    </row>
    <row r="61" spans="1:12">
      <c r="B61" s="83"/>
      <c r="C61" s="189"/>
      <c r="E61" s="119"/>
      <c r="F61" s="201"/>
      <c r="G61" s="202"/>
      <c r="H61" s="200"/>
      <c r="I61" s="85"/>
    </row>
    <row r="62" spans="1:12">
      <c r="B62" s="83"/>
      <c r="C62" s="189"/>
      <c r="D62" s="119"/>
      <c r="F62" s="201"/>
      <c r="G62" s="202"/>
      <c r="H62" s="190"/>
      <c r="I62" s="85"/>
    </row>
    <row r="63" spans="1:12">
      <c r="B63" s="83"/>
      <c r="C63" s="189"/>
      <c r="D63" s="119"/>
      <c r="F63" s="201"/>
      <c r="G63" s="203"/>
      <c r="H63" s="190"/>
      <c r="I63" s="85"/>
    </row>
    <row r="64" spans="1:12">
      <c r="B64" s="83"/>
      <c r="C64" s="204" t="s">
        <v>91</v>
      </c>
      <c r="D64" s="205"/>
      <c r="E64" s="205"/>
      <c r="F64" s="205"/>
      <c r="G64" s="205"/>
      <c r="H64" s="205"/>
      <c r="I64" s="85"/>
    </row>
    <row r="65" spans="2:9" ht="15" thickBot="1">
      <c r="B65" s="206"/>
      <c r="C65" s="207"/>
      <c r="D65" s="207"/>
      <c r="E65" s="207"/>
      <c r="F65" s="207"/>
      <c r="G65" s="207"/>
      <c r="H65" s="119"/>
      <c r="I65" s="208"/>
    </row>
    <row r="66" spans="2:9" ht="15" thickTop="1">
      <c r="H66" s="209"/>
    </row>
    <row r="68" spans="2:9">
      <c r="C68" s="210"/>
      <c r="D68" s="210"/>
      <c r="F68" s="210"/>
      <c r="G68" s="211"/>
    </row>
    <row r="70" spans="2:9" ht="18">
      <c r="C70" s="212"/>
    </row>
  </sheetData>
  <sheetProtection selectLockedCells="1" selectUnlockedCells="1"/>
  <mergeCells count="26">
    <mergeCell ref="D3:E4"/>
    <mergeCell ref="F3:H4"/>
    <mergeCell ref="C5:C6"/>
    <mergeCell ref="D5:D6"/>
    <mergeCell ref="F5:F6"/>
    <mergeCell ref="G5:H6"/>
    <mergeCell ref="F8:H8"/>
    <mergeCell ref="C25:C27"/>
    <mergeCell ref="D25:D27"/>
    <mergeCell ref="E25:E27"/>
    <mergeCell ref="H25:H27"/>
    <mergeCell ref="G11:H11"/>
    <mergeCell ref="G12:H12"/>
    <mergeCell ref="C22:C24"/>
    <mergeCell ref="E22:E24"/>
    <mergeCell ref="F22:F24"/>
    <mergeCell ref="F10:H10"/>
    <mergeCell ref="G13:H13"/>
    <mergeCell ref="G14:H14"/>
    <mergeCell ref="C47:H47"/>
    <mergeCell ref="C49:H49"/>
    <mergeCell ref="D29:D30"/>
    <mergeCell ref="C46:H46"/>
    <mergeCell ref="G22:G24"/>
    <mergeCell ref="H22:H24"/>
    <mergeCell ref="D23:D24"/>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9" orientation="portrait" r:id="rId3"/>
  <drawing r:id="rId4"/>
</worksheet>
</file>

<file path=xl/worksheets/sheet6.xml><?xml version="1.0" encoding="utf-8"?>
<worksheet xmlns="http://schemas.openxmlformats.org/spreadsheetml/2006/main" xmlns:r="http://schemas.openxmlformats.org/officeDocument/2006/relationships">
  <sheetPr>
    <tabColor rgb="FFFF0000"/>
  </sheetPr>
  <dimension ref="A1:I52"/>
  <sheetViews>
    <sheetView showGridLines="0" showZeros="0" showRuler="0" showWhiteSpace="0" view="pageLayout" zoomScale="70" zoomScalePageLayoutView="70" workbookViewId="0">
      <selection activeCell="P39" sqref="P39"/>
    </sheetView>
  </sheetViews>
  <sheetFormatPr baseColWidth="10" defaultColWidth="11.44140625" defaultRowHeight="14.4"/>
  <cols>
    <col min="1" max="1" width="1.6640625" style="57" customWidth="1"/>
    <col min="2" max="2" width="11.44140625" style="57"/>
    <col min="3" max="3" width="9.33203125" style="57" customWidth="1"/>
    <col min="4" max="4" width="18.33203125" style="57" customWidth="1"/>
    <col min="5" max="5" width="9.6640625" style="57" customWidth="1"/>
    <col min="6" max="6" width="14" style="57" customWidth="1"/>
    <col min="7" max="7" width="6.5546875" style="57" customWidth="1"/>
    <col min="8" max="8" width="15.5546875" style="57" customWidth="1"/>
    <col min="9" max="9" width="7.33203125" style="57" customWidth="1"/>
    <col min="10" max="16384" width="11.44140625" style="57"/>
  </cols>
  <sheetData>
    <row r="1" spans="1:9" ht="4.5" customHeight="1">
      <c r="A1" s="48"/>
      <c r="B1" s="48"/>
      <c r="C1" s="48"/>
      <c r="D1" s="48"/>
      <c r="E1" s="48"/>
      <c r="F1" s="48"/>
      <c r="G1" s="48"/>
      <c r="H1" s="48"/>
      <c r="I1" s="48"/>
    </row>
    <row r="2" spans="1:9" ht="15" customHeight="1">
      <c r="A2" s="48"/>
      <c r="B2" s="48"/>
      <c r="C2" s="48"/>
      <c r="D2" s="482"/>
      <c r="E2" s="482"/>
      <c r="F2" s="482"/>
      <c r="G2" s="482"/>
      <c r="H2" s="48"/>
      <c r="I2" s="48"/>
    </row>
    <row r="3" spans="1:9" ht="15.75" customHeight="1">
      <c r="A3" s="584"/>
      <c r="B3" s="584"/>
      <c r="C3" s="584"/>
      <c r="D3" s="482"/>
      <c r="E3" s="482"/>
      <c r="F3" s="482"/>
      <c r="G3" s="482"/>
      <c r="H3" s="48"/>
      <c r="I3" s="48"/>
    </row>
    <row r="4" spans="1:9" ht="15" customHeight="1">
      <c r="A4" s="584"/>
      <c r="B4" s="584"/>
      <c r="C4" s="584"/>
      <c r="D4" s="482"/>
      <c r="E4" s="482"/>
      <c r="F4" s="482"/>
      <c r="G4" s="482"/>
      <c r="H4" s="48"/>
      <c r="I4" s="48"/>
    </row>
    <row r="5" spans="1:9">
      <c r="A5" s="48"/>
      <c r="B5" s="48"/>
      <c r="C5" s="48"/>
      <c r="D5" s="585"/>
      <c r="E5" s="585"/>
      <c r="F5" s="585"/>
      <c r="G5" s="585"/>
      <c r="H5" s="48"/>
      <c r="I5" s="48"/>
    </row>
    <row r="6" spans="1:9" ht="6.75" customHeight="1">
      <c r="A6" s="48"/>
      <c r="B6" s="48"/>
      <c r="C6" s="48"/>
      <c r="D6" s="48"/>
      <c r="E6" s="48"/>
      <c r="F6" s="48"/>
      <c r="G6" s="48"/>
      <c r="H6" s="48"/>
      <c r="I6" s="48"/>
    </row>
    <row r="7" spans="1:9" ht="2.25" customHeight="1">
      <c r="A7" s="48"/>
      <c r="B7" s="48"/>
      <c r="C7" s="48"/>
      <c r="D7" s="48"/>
      <c r="E7" s="48"/>
      <c r="F7" s="48"/>
      <c r="G7" s="48"/>
      <c r="H7" s="48"/>
      <c r="I7" s="48"/>
    </row>
    <row r="8" spans="1:9" ht="2.25" customHeight="1">
      <c r="A8" s="48"/>
      <c r="B8" s="48"/>
      <c r="C8" s="48"/>
      <c r="D8" s="48"/>
      <c r="E8" s="48"/>
      <c r="F8" s="48"/>
      <c r="G8" s="48"/>
      <c r="H8" s="48"/>
      <c r="I8" s="48"/>
    </row>
    <row r="9" spans="1:9" ht="17.25" customHeight="1">
      <c r="A9" s="63"/>
      <c r="B9" s="63"/>
      <c r="C9" s="63"/>
      <c r="D9" s="63"/>
      <c r="E9" s="472"/>
      <c r="F9" s="472"/>
      <c r="G9" s="472"/>
      <c r="H9" s="472"/>
      <c r="I9" s="63"/>
    </row>
    <row r="10" spans="1:9" s="64" customFormat="1" ht="4.5" customHeight="1">
      <c r="A10" s="63"/>
      <c r="B10" s="386"/>
      <c r="C10" s="386"/>
      <c r="D10" s="62"/>
      <c r="E10" s="63"/>
      <c r="F10" s="62"/>
      <c r="G10" s="63"/>
      <c r="H10" s="62"/>
      <c r="I10" s="63"/>
    </row>
    <row r="11" spans="1:9" ht="22.95" customHeight="1">
      <c r="A11" s="63"/>
      <c r="B11" s="586"/>
      <c r="C11" s="586"/>
      <c r="D11" s="388"/>
      <c r="E11" s="586"/>
      <c r="F11" s="586"/>
      <c r="G11" s="587"/>
      <c r="H11" s="587"/>
      <c r="I11" s="587"/>
    </row>
    <row r="12" spans="1:9" s="64" customFormat="1" ht="6.6" customHeight="1">
      <c r="A12" s="63"/>
      <c r="B12" s="388"/>
      <c r="C12" s="388"/>
      <c r="D12" s="388"/>
      <c r="E12" s="388"/>
      <c r="F12" s="388"/>
      <c r="G12" s="388"/>
      <c r="H12" s="388"/>
      <c r="I12" s="388"/>
    </row>
    <row r="13" spans="1:9" ht="3.6" customHeight="1">
      <c r="A13" s="63"/>
      <c r="B13" s="388"/>
      <c r="C13" s="388"/>
      <c r="D13" s="388"/>
      <c r="E13" s="388"/>
      <c r="F13" s="375"/>
      <c r="G13" s="375"/>
      <c r="H13" s="388"/>
      <c r="I13" s="388"/>
    </row>
    <row r="14" spans="1:9" ht="22.2" customHeight="1">
      <c r="A14" s="63"/>
      <c r="B14" s="588" t="s">
        <v>271</v>
      </c>
      <c r="C14" s="588"/>
      <c r="D14" s="588"/>
      <c r="E14" s="588"/>
      <c r="F14" s="588"/>
      <c r="G14" s="588"/>
      <c r="H14" s="588"/>
      <c r="I14" s="588"/>
    </row>
    <row r="15" spans="1:9" s="64" customFormat="1" ht="17.399999999999999" customHeight="1">
      <c r="A15" s="63"/>
      <c r="B15" s="389" t="s">
        <v>272</v>
      </c>
      <c r="C15" s="389"/>
      <c r="D15" s="390"/>
      <c r="E15" s="389"/>
      <c r="F15" s="391"/>
      <c r="G15" s="392"/>
      <c r="H15" s="392"/>
      <c r="I15" s="392"/>
    </row>
    <row r="16" spans="1:9" ht="8.4" customHeight="1">
      <c r="A16" s="63"/>
      <c r="B16" s="388"/>
      <c r="C16" s="388"/>
      <c r="D16" s="377"/>
      <c r="E16" s="388"/>
      <c r="F16" s="388"/>
      <c r="G16" s="375"/>
      <c r="H16" s="375"/>
      <c r="I16" s="375"/>
    </row>
    <row r="17" spans="1:9" ht="15" customHeight="1">
      <c r="A17" s="63"/>
      <c r="B17" s="393" t="s">
        <v>273</v>
      </c>
      <c r="C17" s="393"/>
      <c r="D17" s="394"/>
      <c r="E17" s="393"/>
      <c r="F17" s="395"/>
      <c r="G17" s="395"/>
      <c r="H17" s="395"/>
      <c r="I17" s="395"/>
    </row>
    <row r="18" spans="1:9" s="64" customFormat="1" ht="3" customHeight="1">
      <c r="A18" s="63"/>
      <c r="B18" s="63"/>
      <c r="C18" s="63"/>
      <c r="D18" s="385"/>
      <c r="E18" s="385"/>
      <c r="F18" s="385"/>
      <c r="G18" s="385"/>
      <c r="H18" s="373"/>
      <c r="I18" s="374"/>
    </row>
    <row r="19" spans="1:9" ht="9.6" customHeight="1">
      <c r="A19" s="63"/>
      <c r="B19" s="388"/>
      <c r="C19" s="388"/>
      <c r="D19" s="375"/>
      <c r="E19" s="388"/>
      <c r="F19" s="388"/>
      <c r="G19" s="396"/>
      <c r="H19" s="388"/>
      <c r="I19" s="388"/>
    </row>
    <row r="20" spans="1:9" s="64" customFormat="1" ht="3" customHeight="1">
      <c r="A20" s="63"/>
      <c r="B20" s="376"/>
      <c r="C20" s="376"/>
      <c r="D20" s="375"/>
      <c r="E20" s="375"/>
      <c r="F20" s="375"/>
      <c r="G20" s="377"/>
      <c r="H20" s="375"/>
      <c r="I20" s="375"/>
    </row>
    <row r="21" spans="1:9" s="64" customFormat="1" ht="15" customHeight="1">
      <c r="A21" s="63"/>
      <c r="B21" s="589" t="s">
        <v>274</v>
      </c>
      <c r="C21" s="589"/>
      <c r="D21" s="589"/>
      <c r="E21" s="589"/>
      <c r="F21" s="589"/>
      <c r="G21" s="589"/>
      <c r="H21" s="589"/>
      <c r="I21" s="589"/>
    </row>
    <row r="22" spans="1:9" s="64" customFormat="1" ht="6.6" customHeight="1">
      <c r="A22" s="63"/>
      <c r="B22" s="590"/>
      <c r="C22" s="590"/>
      <c r="D22" s="590"/>
      <c r="E22" s="590"/>
      <c r="F22" s="590"/>
      <c r="G22" s="590"/>
      <c r="H22" s="590"/>
      <c r="I22" s="590"/>
    </row>
    <row r="23" spans="1:9" s="64" customFormat="1" ht="5.25" customHeight="1">
      <c r="A23" s="63"/>
      <c r="B23" s="372"/>
      <c r="C23" s="372"/>
      <c r="D23" s="372"/>
      <c r="E23" s="372"/>
      <c r="F23" s="372"/>
      <c r="G23" s="372"/>
      <c r="H23" s="372"/>
      <c r="I23" s="372"/>
    </row>
    <row r="24" spans="1:9" ht="15" customHeight="1">
      <c r="A24" s="63"/>
      <c r="B24" s="589" t="s">
        <v>275</v>
      </c>
      <c r="C24" s="589"/>
      <c r="D24" s="589"/>
      <c r="E24" s="589"/>
      <c r="F24" s="589"/>
      <c r="G24" s="589"/>
      <c r="H24" s="589"/>
      <c r="I24" s="589"/>
    </row>
    <row r="25" spans="1:9" ht="11.4" customHeight="1">
      <c r="A25" s="63"/>
      <c r="B25" s="397"/>
      <c r="C25" s="397"/>
      <c r="D25" s="397"/>
      <c r="E25" s="397"/>
      <c r="F25" s="397"/>
      <c r="G25" s="397"/>
      <c r="H25" s="397"/>
      <c r="I25" s="397"/>
    </row>
    <row r="26" spans="1:9" s="12" customFormat="1" ht="19.2" customHeight="1">
      <c r="A26" s="288"/>
      <c r="B26" s="591" t="s">
        <v>276</v>
      </c>
      <c r="C26" s="591"/>
      <c r="D26" s="591"/>
      <c r="E26" s="591"/>
      <c r="F26" s="591"/>
      <c r="G26" s="591"/>
      <c r="H26" s="591"/>
      <c r="I26" s="591"/>
    </row>
    <row r="27" spans="1:9" ht="1.2" hidden="1" customHeight="1">
      <c r="A27" s="63"/>
      <c r="B27" s="591"/>
      <c r="C27" s="591"/>
      <c r="D27" s="591"/>
      <c r="E27" s="591"/>
      <c r="F27" s="591"/>
      <c r="G27" s="591"/>
      <c r="H27" s="591"/>
      <c r="I27" s="591"/>
    </row>
    <row r="28" spans="1:9" ht="25.5" customHeight="1">
      <c r="A28" s="63"/>
      <c r="B28" s="591"/>
      <c r="C28" s="591"/>
      <c r="D28" s="591"/>
      <c r="E28" s="591"/>
      <c r="F28" s="591"/>
      <c r="G28" s="591"/>
      <c r="H28" s="591"/>
      <c r="I28" s="591"/>
    </row>
    <row r="29" spans="1:9" s="64" customFormat="1" ht="20.399999999999999" customHeight="1">
      <c r="A29" s="63"/>
      <c r="B29" s="398"/>
      <c r="C29" s="398"/>
      <c r="D29" s="398"/>
      <c r="E29" s="398"/>
      <c r="F29" s="398"/>
      <c r="G29" s="398"/>
      <c r="H29" s="398"/>
      <c r="I29" s="398"/>
    </row>
    <row r="30" spans="1:9" ht="17.399999999999999" customHeight="1">
      <c r="A30" s="63"/>
      <c r="B30" s="583" t="s">
        <v>277</v>
      </c>
      <c r="C30" s="583"/>
      <c r="D30" s="583"/>
      <c r="E30" s="583"/>
      <c r="F30" s="583"/>
      <c r="G30" s="583"/>
      <c r="H30" s="583"/>
      <c r="I30" s="583"/>
    </row>
    <row r="31" spans="1:9" s="64" customFormat="1" ht="8.25" customHeight="1">
      <c r="A31" s="63"/>
      <c r="B31" s="583"/>
      <c r="C31" s="583"/>
      <c r="D31" s="583"/>
      <c r="E31" s="583"/>
      <c r="F31" s="583"/>
      <c r="G31" s="583"/>
      <c r="H31" s="583"/>
      <c r="I31" s="583"/>
    </row>
    <row r="32" spans="1:9" ht="5.4" customHeight="1">
      <c r="A32" s="63"/>
      <c r="B32" s="583"/>
      <c r="C32" s="583"/>
      <c r="D32" s="583"/>
      <c r="E32" s="583"/>
      <c r="F32" s="583"/>
      <c r="G32" s="583"/>
      <c r="H32" s="583"/>
      <c r="I32" s="583"/>
    </row>
    <row r="33" spans="1:9" s="64" customFormat="1" ht="35.4" customHeight="1">
      <c r="A33" s="63"/>
      <c r="B33" s="583"/>
      <c r="C33" s="583"/>
      <c r="D33" s="583"/>
      <c r="E33" s="583"/>
      <c r="F33" s="583"/>
      <c r="G33" s="583"/>
      <c r="H33" s="583"/>
      <c r="I33" s="583"/>
    </row>
    <row r="34" spans="1:9" ht="15.75" customHeight="1">
      <c r="A34" s="63"/>
      <c r="B34" s="378"/>
      <c r="C34" s="378"/>
      <c r="D34" s="378"/>
      <c r="E34" s="378"/>
      <c r="F34" s="378"/>
      <c r="G34" s="378"/>
      <c r="H34" s="378"/>
      <c r="I34" s="378"/>
    </row>
    <row r="35" spans="1:9" ht="6" customHeight="1">
      <c r="A35" s="63"/>
      <c r="B35" s="583" t="s">
        <v>278</v>
      </c>
      <c r="C35" s="583"/>
      <c r="D35" s="583"/>
      <c r="E35" s="583"/>
      <c r="F35" s="583"/>
      <c r="G35" s="583"/>
      <c r="H35" s="583"/>
      <c r="I35" s="583"/>
    </row>
    <row r="36" spans="1:9" s="64" customFormat="1" ht="15" customHeight="1">
      <c r="A36" s="63"/>
      <c r="B36" s="583"/>
      <c r="C36" s="583"/>
      <c r="D36" s="583"/>
      <c r="E36" s="583"/>
      <c r="F36" s="583"/>
      <c r="G36" s="583"/>
      <c r="H36" s="583"/>
      <c r="I36" s="583"/>
    </row>
    <row r="37" spans="1:9" s="64" customFormat="1" ht="33.6" customHeight="1">
      <c r="A37" s="36"/>
      <c r="B37" s="583"/>
      <c r="C37" s="583"/>
      <c r="D37" s="583"/>
      <c r="E37" s="583"/>
      <c r="F37" s="583"/>
      <c r="G37" s="583"/>
      <c r="H37" s="583"/>
      <c r="I37" s="583"/>
    </row>
    <row r="38" spans="1:9">
      <c r="A38" s="63"/>
      <c r="B38" s="472"/>
      <c r="C38" s="472"/>
      <c r="D38" s="472"/>
      <c r="E38" s="472"/>
      <c r="F38" s="472"/>
      <c r="G38" s="48"/>
      <c r="H38" s="63"/>
      <c r="I38" s="387"/>
    </row>
    <row r="39" spans="1:9" s="64" customFormat="1" ht="17.399999999999999" customHeight="1">
      <c r="A39" s="63"/>
      <c r="B39" s="583" t="s">
        <v>279</v>
      </c>
      <c r="C39" s="583"/>
      <c r="D39" s="583"/>
      <c r="E39" s="583"/>
      <c r="F39" s="583"/>
      <c r="G39" s="583"/>
      <c r="H39" s="583"/>
      <c r="I39" s="583"/>
    </row>
    <row r="40" spans="1:9">
      <c r="A40" s="63"/>
      <c r="B40" s="583"/>
      <c r="C40" s="583"/>
      <c r="D40" s="583"/>
      <c r="E40" s="583"/>
      <c r="F40" s="583"/>
      <c r="G40" s="583"/>
      <c r="H40" s="583"/>
      <c r="I40" s="583"/>
    </row>
    <row r="41" spans="1:9" ht="12.75" customHeight="1">
      <c r="A41" s="59"/>
      <c r="B41" s="583"/>
      <c r="C41" s="583"/>
      <c r="D41" s="583"/>
      <c r="E41" s="583"/>
      <c r="F41" s="583"/>
      <c r="G41" s="583"/>
      <c r="H41" s="583"/>
      <c r="I41" s="583"/>
    </row>
    <row r="42" spans="1:9" ht="21" customHeight="1">
      <c r="A42" s="59"/>
      <c r="B42" s="583"/>
      <c r="C42" s="583"/>
      <c r="D42" s="583"/>
      <c r="E42" s="583"/>
      <c r="F42" s="583"/>
      <c r="G42" s="583"/>
      <c r="H42" s="583"/>
      <c r="I42" s="583"/>
    </row>
    <row r="43" spans="1:9">
      <c r="A43" s="59"/>
      <c r="B43" s="60"/>
      <c r="C43" s="64"/>
      <c r="D43" s="64"/>
      <c r="E43" s="64"/>
      <c r="F43" s="64"/>
      <c r="G43" s="64"/>
      <c r="H43" s="64"/>
      <c r="I43" s="64"/>
    </row>
    <row r="44" spans="1:9" ht="14.4" customHeight="1">
      <c r="A44" s="59"/>
      <c r="B44" s="592" t="s">
        <v>280</v>
      </c>
      <c r="C44" s="592"/>
      <c r="D44" s="592"/>
      <c r="E44" s="592"/>
      <c r="F44" s="592"/>
      <c r="G44" s="592"/>
      <c r="H44" s="592"/>
      <c r="I44" s="592"/>
    </row>
    <row r="45" spans="1:9" ht="14.4" customHeight="1">
      <c r="B45" s="592"/>
      <c r="C45" s="592"/>
      <c r="D45" s="592"/>
      <c r="E45" s="592"/>
      <c r="F45" s="592"/>
      <c r="G45" s="592"/>
      <c r="H45" s="592"/>
      <c r="I45" s="592"/>
    </row>
    <row r="46" spans="1:9" ht="20.399999999999999" customHeight="1">
      <c r="B46" s="592"/>
      <c r="C46" s="592"/>
      <c r="D46" s="592"/>
      <c r="E46" s="592"/>
      <c r="F46" s="592"/>
      <c r="G46" s="592"/>
      <c r="H46" s="592"/>
      <c r="I46" s="592"/>
    </row>
    <row r="47" spans="1:9">
      <c r="B47" s="64"/>
      <c r="C47" s="64"/>
      <c r="D47" s="64"/>
      <c r="E47" s="64"/>
      <c r="F47" s="64"/>
      <c r="G47" s="64"/>
      <c r="H47" s="64"/>
      <c r="I47" s="64"/>
    </row>
    <row r="48" spans="1:9" ht="15.6" customHeight="1">
      <c r="B48" s="593" t="s">
        <v>281</v>
      </c>
      <c r="C48" s="593"/>
      <c r="D48" s="593"/>
      <c r="E48" s="593"/>
      <c r="F48" s="593"/>
      <c r="G48" s="593"/>
      <c r="H48" s="593"/>
      <c r="I48" s="593"/>
    </row>
    <row r="49" spans="2:9" ht="15.6" customHeight="1">
      <c r="B49" s="593"/>
      <c r="C49" s="593"/>
      <c r="D49" s="593"/>
      <c r="E49" s="593"/>
      <c r="F49" s="593"/>
      <c r="G49" s="593"/>
      <c r="H49" s="593"/>
      <c r="I49" s="593"/>
    </row>
    <row r="51" spans="2:9">
      <c r="B51" s="57" t="s">
        <v>282</v>
      </c>
    </row>
    <row r="52" spans="2:9">
      <c r="B52" s="57" t="s">
        <v>283</v>
      </c>
    </row>
  </sheetData>
  <sheetProtection selectLockedCells="1" selectUnlockedCells="1"/>
  <mergeCells count="19">
    <mergeCell ref="B35:I37"/>
    <mergeCell ref="B38:F38"/>
    <mergeCell ref="B39:I42"/>
    <mergeCell ref="B44:I46"/>
    <mergeCell ref="B48:I49"/>
    <mergeCell ref="B30:I33"/>
    <mergeCell ref="D2:G4"/>
    <mergeCell ref="A3:C3"/>
    <mergeCell ref="A4:C4"/>
    <mergeCell ref="D5:G5"/>
    <mergeCell ref="E9:H9"/>
    <mergeCell ref="B11:C11"/>
    <mergeCell ref="E11:F11"/>
    <mergeCell ref="G11:I11"/>
    <mergeCell ref="B14:I14"/>
    <mergeCell ref="B21:I21"/>
    <mergeCell ref="B22:I22"/>
    <mergeCell ref="B24:I24"/>
    <mergeCell ref="B26:I28"/>
  </mergeCells>
  <pageMargins left="0.23622047244094491" right="0.23622047244094491" top="0.11811023622047245" bottom="0.11811023622047245" header="0.11811023622047245" footer="0.11811023622047245"/>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J114"/>
  <sheetViews>
    <sheetView view="pageLayout" topLeftCell="A32" zoomScaleNormal="100" workbookViewId="0">
      <selection activeCell="A53" sqref="A53:A54"/>
    </sheetView>
  </sheetViews>
  <sheetFormatPr baseColWidth="10" defaultColWidth="11.5546875" defaultRowHeight="14.4"/>
  <cols>
    <col min="1" max="1" width="46.33203125" style="631" customWidth="1"/>
    <col min="2" max="2" width="2.5546875" style="631" customWidth="1"/>
    <col min="3" max="3" width="46.33203125" style="631" customWidth="1"/>
    <col min="4" max="16384" width="11.5546875" style="631"/>
  </cols>
  <sheetData>
    <row r="1" spans="1:3" ht="392.4" hidden="1" customHeight="1">
      <c r="A1" s="630"/>
      <c r="B1" s="630"/>
      <c r="C1" s="630"/>
    </row>
    <row r="2" spans="1:3" ht="14.4" customHeight="1">
      <c r="A2" s="632"/>
      <c r="B2" s="632"/>
      <c r="C2" s="633" t="s">
        <v>384</v>
      </c>
    </row>
    <row r="3" spans="1:3">
      <c r="A3" s="632"/>
      <c r="B3" s="632"/>
      <c r="C3" s="633"/>
    </row>
    <row r="4" spans="1:3" ht="13.2" customHeight="1">
      <c r="A4" s="632"/>
      <c r="B4" s="632"/>
      <c r="C4" s="633"/>
    </row>
    <row r="5" spans="1:3">
      <c r="A5" s="632"/>
      <c r="B5" s="632"/>
      <c r="C5" s="634" t="s">
        <v>285</v>
      </c>
    </row>
    <row r="6" spans="1:3" ht="12.6" customHeight="1">
      <c r="A6" s="635" t="s">
        <v>286</v>
      </c>
      <c r="B6" s="636"/>
      <c r="C6" s="637" t="s">
        <v>385</v>
      </c>
    </row>
    <row r="7" spans="1:3" ht="12" customHeight="1">
      <c r="A7" s="635"/>
      <c r="B7" s="636"/>
      <c r="C7" s="637"/>
    </row>
    <row r="8" spans="1:3" ht="11.4" customHeight="1">
      <c r="A8" s="635"/>
      <c r="B8" s="636"/>
      <c r="C8" s="638"/>
    </row>
    <row r="9" spans="1:3" ht="16.2" customHeight="1">
      <c r="A9" s="635"/>
      <c r="B9" s="636"/>
      <c r="C9" s="639" t="s">
        <v>288</v>
      </c>
    </row>
    <row r="10" spans="1:3" ht="12.6" customHeight="1">
      <c r="A10" s="638"/>
      <c r="B10" s="638"/>
      <c r="C10" s="640" t="s">
        <v>386</v>
      </c>
    </row>
    <row r="11" spans="1:3">
      <c r="A11" s="641" t="s">
        <v>289</v>
      </c>
      <c r="B11" s="641"/>
      <c r="C11" s="640"/>
    </row>
    <row r="12" spans="1:3" ht="12" customHeight="1">
      <c r="A12" s="640" t="s">
        <v>290</v>
      </c>
      <c r="B12" s="642"/>
      <c r="C12" s="640"/>
    </row>
    <row r="13" spans="1:3" ht="9" customHeight="1">
      <c r="A13" s="640"/>
      <c r="B13" s="642"/>
      <c r="C13" s="640"/>
    </row>
    <row r="14" spans="1:3" ht="13.95" customHeight="1">
      <c r="A14" s="640"/>
      <c r="B14" s="642"/>
      <c r="C14" s="640"/>
    </row>
    <row r="15" spans="1:3" ht="12" customHeight="1">
      <c r="A15" s="633" t="s">
        <v>387</v>
      </c>
      <c r="B15" s="642"/>
      <c r="C15" s="640"/>
    </row>
    <row r="16" spans="1:3" ht="9.6" customHeight="1">
      <c r="A16" s="633"/>
      <c r="B16" s="642"/>
      <c r="C16" s="640"/>
    </row>
    <row r="17" spans="1:3">
      <c r="A17" s="633"/>
      <c r="B17" s="642"/>
      <c r="C17" s="640" t="s">
        <v>388</v>
      </c>
    </row>
    <row r="18" spans="1:3">
      <c r="A18" s="633"/>
      <c r="B18" s="642"/>
      <c r="C18" s="640"/>
    </row>
    <row r="19" spans="1:3" ht="31.8" customHeight="1">
      <c r="A19" s="633"/>
      <c r="B19" s="642"/>
      <c r="C19" s="640"/>
    </row>
    <row r="20" spans="1:3">
      <c r="A20" s="633" t="s">
        <v>292</v>
      </c>
      <c r="B20" s="642"/>
      <c r="C20" s="643"/>
    </row>
    <row r="21" spans="1:3" ht="7.95" customHeight="1">
      <c r="A21" s="633"/>
      <c r="B21" s="642"/>
      <c r="C21" s="644" t="s">
        <v>295</v>
      </c>
    </row>
    <row r="22" spans="1:3" ht="7.95" customHeight="1">
      <c r="A22" s="645"/>
      <c r="B22" s="645"/>
      <c r="C22" s="644"/>
    </row>
    <row r="23" spans="1:3" ht="15" customHeight="1">
      <c r="A23" s="633" t="s">
        <v>294</v>
      </c>
      <c r="B23" s="642"/>
      <c r="C23" s="640" t="s">
        <v>378</v>
      </c>
    </row>
    <row r="24" spans="1:3" ht="14.4" customHeight="1">
      <c r="A24" s="633"/>
      <c r="B24" s="642"/>
      <c r="C24" s="640"/>
    </row>
    <row r="25" spans="1:3">
      <c r="A25" s="633"/>
      <c r="B25" s="642"/>
      <c r="C25" s="640"/>
    </row>
    <row r="26" spans="1:3" ht="13.95" customHeight="1">
      <c r="A26" s="642"/>
      <c r="B26" s="642"/>
      <c r="C26" s="640"/>
    </row>
    <row r="27" spans="1:3" ht="16.2" customHeight="1">
      <c r="A27" s="641" t="s">
        <v>377</v>
      </c>
      <c r="B27" s="641"/>
      <c r="C27" s="640" t="s">
        <v>376</v>
      </c>
    </row>
    <row r="28" spans="1:3" ht="13.2" customHeight="1">
      <c r="A28" s="640" t="s">
        <v>389</v>
      </c>
      <c r="B28" s="642"/>
      <c r="C28" s="640"/>
    </row>
    <row r="29" spans="1:3" ht="9.6" customHeight="1">
      <c r="A29" s="640"/>
      <c r="B29" s="642"/>
      <c r="C29" s="640"/>
    </row>
    <row r="30" spans="1:3" ht="19.8" customHeight="1">
      <c r="A30" s="640"/>
      <c r="B30" s="642"/>
      <c r="C30" s="640"/>
    </row>
    <row r="31" spans="1:3" ht="10.95" customHeight="1">
      <c r="A31" s="640" t="s">
        <v>390</v>
      </c>
      <c r="B31" s="642"/>
      <c r="C31" s="640"/>
    </row>
    <row r="32" spans="1:3" ht="19.5" customHeight="1">
      <c r="A32" s="640"/>
      <c r="B32" s="642"/>
      <c r="C32" s="640"/>
    </row>
    <row r="33" spans="1:3" ht="20.399999999999999">
      <c r="A33" s="640"/>
      <c r="B33" s="642"/>
      <c r="C33" s="646" t="s">
        <v>296</v>
      </c>
    </row>
    <row r="34" spans="1:3" ht="1.95" customHeight="1">
      <c r="A34" s="640" t="s">
        <v>373</v>
      </c>
      <c r="B34" s="642"/>
      <c r="C34" s="646"/>
    </row>
    <row r="35" spans="1:3" ht="23.25" customHeight="1">
      <c r="A35" s="640"/>
      <c r="B35" s="642"/>
      <c r="C35" s="646" t="s">
        <v>297</v>
      </c>
    </row>
    <row r="36" spans="1:3">
      <c r="A36" s="640"/>
      <c r="B36" s="642"/>
      <c r="C36" s="646"/>
    </row>
    <row r="37" spans="1:3" ht="15" customHeight="1">
      <c r="A37" s="640"/>
      <c r="B37" s="642"/>
      <c r="C37" s="633" t="s">
        <v>298</v>
      </c>
    </row>
    <row r="38" spans="1:3" ht="13.95" customHeight="1">
      <c r="A38" s="640"/>
      <c r="B38" s="642"/>
      <c r="C38" s="633"/>
    </row>
    <row r="39" spans="1:3" ht="14.4" customHeight="1">
      <c r="A39" s="640"/>
      <c r="B39" s="642"/>
      <c r="C39" s="633"/>
    </row>
    <row r="40" spans="1:3" ht="12.6" customHeight="1">
      <c r="A40" s="640"/>
      <c r="B40" s="642"/>
      <c r="C40" s="633"/>
    </row>
    <row r="41" spans="1:3" ht="1.95" customHeight="1">
      <c r="A41" s="640"/>
      <c r="B41" s="642"/>
      <c r="C41" s="633"/>
    </row>
    <row r="42" spans="1:3" ht="17.399999999999999" customHeight="1">
      <c r="A42" s="633" t="s">
        <v>396</v>
      </c>
      <c r="B42" s="642"/>
      <c r="C42" s="633"/>
    </row>
    <row r="43" spans="1:3" ht="14.4" customHeight="1">
      <c r="A43" s="633"/>
      <c r="B43" s="642"/>
      <c r="C43" s="633"/>
    </row>
    <row r="44" spans="1:3" ht="20.399999999999999" customHeight="1">
      <c r="A44" s="633"/>
      <c r="B44" s="642"/>
      <c r="C44" s="640" t="s">
        <v>300</v>
      </c>
    </row>
    <row r="45" spans="1:3">
      <c r="A45" s="633"/>
      <c r="B45" s="642"/>
      <c r="C45" s="640"/>
    </row>
    <row r="46" spans="1:3" ht="11.4" customHeight="1">
      <c r="A46" s="633"/>
      <c r="B46" s="642"/>
      <c r="C46" s="647"/>
    </row>
    <row r="47" spans="1:3">
      <c r="A47" s="633"/>
      <c r="B47" s="642"/>
      <c r="C47" s="639" t="s">
        <v>303</v>
      </c>
    </row>
    <row r="48" spans="1:3" ht="20.399999999999999">
      <c r="A48" s="633"/>
      <c r="B48" s="642"/>
      <c r="C48" s="646" t="s">
        <v>391</v>
      </c>
    </row>
    <row r="49" spans="1:10" ht="4.2" customHeight="1">
      <c r="A49" s="648"/>
      <c r="B49" s="648"/>
      <c r="C49" s="649"/>
    </row>
    <row r="50" spans="1:10" ht="1.8" customHeight="1">
      <c r="A50" s="650"/>
      <c r="B50" s="642"/>
      <c r="C50" s="646"/>
    </row>
    <row r="51" spans="1:10" ht="13.2" customHeight="1">
      <c r="A51" s="641" t="s">
        <v>299</v>
      </c>
      <c r="B51" s="642"/>
      <c r="C51" s="634" t="s">
        <v>306</v>
      </c>
    </row>
    <row r="52" spans="1:10" ht="1.8" hidden="1" customHeight="1">
      <c r="A52" s="642"/>
      <c r="B52" s="642"/>
      <c r="C52" s="648"/>
    </row>
    <row r="53" spans="1:10" ht="14.4" customHeight="1">
      <c r="A53" s="640" t="s">
        <v>392</v>
      </c>
      <c r="B53" s="651"/>
      <c r="C53" s="640" t="s">
        <v>372</v>
      </c>
      <c r="J53" s="652"/>
    </row>
    <row r="54" spans="1:10" ht="22.2" customHeight="1">
      <c r="A54" s="640"/>
      <c r="B54" s="651"/>
      <c r="C54" s="640"/>
    </row>
    <row r="55" spans="1:10" ht="2.4" customHeight="1">
      <c r="A55" s="647"/>
      <c r="B55" s="647"/>
      <c r="C55" s="640"/>
    </row>
    <row r="56" spans="1:10">
      <c r="A56" s="653" t="s">
        <v>302</v>
      </c>
      <c r="B56" s="647"/>
      <c r="C56" s="640"/>
    </row>
    <row r="57" spans="1:10" ht="34.799999999999997" customHeight="1">
      <c r="A57" s="653"/>
      <c r="B57" s="647"/>
      <c r="C57" s="640"/>
    </row>
    <row r="58" spans="1:10">
      <c r="A58" s="634"/>
      <c r="B58" s="634"/>
      <c r="C58" s="654" t="s">
        <v>305</v>
      </c>
    </row>
    <row r="59" spans="1:10" ht="16.95" customHeight="1">
      <c r="A59" s="633" t="s">
        <v>393</v>
      </c>
      <c r="B59" s="649"/>
      <c r="C59" s="655" t="s">
        <v>371</v>
      </c>
    </row>
    <row r="60" spans="1:10" ht="15" customHeight="1">
      <c r="A60" s="633"/>
      <c r="B60" s="649"/>
      <c r="C60" s="656" t="s">
        <v>307</v>
      </c>
    </row>
    <row r="61" spans="1:10" ht="16.95" customHeight="1">
      <c r="A61" s="633"/>
      <c r="B61" s="649"/>
      <c r="C61" s="656"/>
    </row>
    <row r="62" spans="1:10" ht="19.95" customHeight="1">
      <c r="A62" s="633"/>
      <c r="B62" s="649"/>
      <c r="C62" s="656"/>
    </row>
    <row r="63" spans="1:10" ht="5.4" customHeight="1">
      <c r="A63" s="633"/>
      <c r="B63" s="646"/>
      <c r="C63" s="656"/>
    </row>
    <row r="64" spans="1:10">
      <c r="A64" s="633"/>
      <c r="B64" s="649"/>
      <c r="C64" s="656"/>
    </row>
    <row r="65" spans="1:3" ht="12.6" customHeight="1">
      <c r="A65" s="633"/>
      <c r="B65" s="649"/>
      <c r="C65" s="655" t="s">
        <v>370</v>
      </c>
    </row>
    <row r="66" spans="1:3" ht="15" customHeight="1">
      <c r="A66" s="640" t="s">
        <v>310</v>
      </c>
      <c r="B66" s="649"/>
      <c r="C66" s="649"/>
    </row>
    <row r="67" spans="1:3" ht="14.4" customHeight="1">
      <c r="A67" s="640"/>
      <c r="B67" s="649"/>
      <c r="C67" s="640" t="s">
        <v>308</v>
      </c>
    </row>
    <row r="68" spans="1:3">
      <c r="A68" s="640"/>
      <c r="B68" s="649"/>
      <c r="C68" s="640"/>
    </row>
    <row r="69" spans="1:3" ht="28.5" customHeight="1">
      <c r="A69" s="640"/>
      <c r="B69" s="649"/>
      <c r="C69" s="640" t="s">
        <v>309</v>
      </c>
    </row>
    <row r="70" spans="1:3" ht="3.75" customHeight="1">
      <c r="A70" s="643"/>
      <c r="B70" s="649"/>
      <c r="C70" s="640"/>
    </row>
    <row r="71" spans="1:3">
      <c r="A71" s="655" t="s">
        <v>312</v>
      </c>
      <c r="B71" s="649"/>
      <c r="C71" s="640"/>
    </row>
    <row r="72" spans="1:3">
      <c r="A72" s="640" t="s">
        <v>313</v>
      </c>
      <c r="B72" s="649"/>
      <c r="C72" s="640"/>
    </row>
    <row r="73" spans="1:3">
      <c r="A73" s="640"/>
      <c r="B73" s="649"/>
      <c r="C73" s="640"/>
    </row>
    <row r="74" spans="1:3">
      <c r="A74" s="640"/>
      <c r="B74" s="647"/>
      <c r="C74" s="640"/>
    </row>
    <row r="75" spans="1:3" ht="14.4" customHeight="1">
      <c r="A75" s="640"/>
      <c r="B75" s="655"/>
      <c r="C75" s="640" t="s">
        <v>311</v>
      </c>
    </row>
    <row r="76" spans="1:3" ht="8.4" customHeight="1">
      <c r="A76" s="646"/>
      <c r="B76" s="647"/>
      <c r="C76" s="640"/>
    </row>
    <row r="77" spans="1:3" ht="14.4" customHeight="1">
      <c r="A77" s="655" t="s">
        <v>315</v>
      </c>
      <c r="B77" s="647"/>
      <c r="C77" s="640"/>
    </row>
    <row r="78" spans="1:3">
      <c r="A78" s="640" t="s">
        <v>316</v>
      </c>
      <c r="B78" s="647"/>
      <c r="C78" s="655" t="s">
        <v>369</v>
      </c>
    </row>
    <row r="79" spans="1:3">
      <c r="A79" s="640"/>
      <c r="B79" s="647"/>
      <c r="C79" s="655"/>
    </row>
    <row r="80" spans="1:3" ht="51" customHeight="1">
      <c r="A80" s="640" t="s">
        <v>319</v>
      </c>
      <c r="B80" s="647"/>
      <c r="C80" s="640" t="s">
        <v>314</v>
      </c>
    </row>
    <row r="81" spans="1:3">
      <c r="A81" s="657"/>
      <c r="B81" s="647"/>
      <c r="C81" s="640"/>
    </row>
    <row r="82" spans="1:3" ht="5.4" customHeight="1">
      <c r="A82" s="657"/>
      <c r="B82" s="647"/>
      <c r="C82" s="647"/>
    </row>
    <row r="83" spans="1:3" ht="4.2" customHeight="1">
      <c r="A83" s="647"/>
      <c r="B83" s="647"/>
      <c r="C83" s="646"/>
    </row>
    <row r="84" spans="1:3" ht="14.4" customHeight="1">
      <c r="A84" s="640" t="s">
        <v>320</v>
      </c>
      <c r="B84" s="647"/>
      <c r="C84" s="655" t="s">
        <v>317</v>
      </c>
    </row>
    <row r="85" spans="1:3">
      <c r="A85" s="640"/>
      <c r="B85" s="647"/>
      <c r="C85" s="646"/>
    </row>
    <row r="86" spans="1:3">
      <c r="A86" s="640" t="s">
        <v>368</v>
      </c>
      <c r="B86" s="647"/>
      <c r="C86" s="640" t="s">
        <v>318</v>
      </c>
    </row>
    <row r="87" spans="1:3">
      <c r="A87" s="640"/>
      <c r="B87" s="647"/>
      <c r="C87" s="640"/>
    </row>
    <row r="88" spans="1:3" ht="4.95" customHeight="1">
      <c r="A88" s="640"/>
      <c r="B88" s="647"/>
      <c r="C88" s="640"/>
    </row>
    <row r="89" spans="1:3" ht="31.5" customHeight="1">
      <c r="A89" s="640"/>
      <c r="B89" s="647"/>
      <c r="C89" s="640"/>
    </row>
    <row r="90" spans="1:3" ht="6" customHeight="1">
      <c r="A90" s="646"/>
      <c r="B90" s="647"/>
      <c r="C90" s="640"/>
    </row>
    <row r="91" spans="1:3">
      <c r="A91" s="640" t="s">
        <v>323</v>
      </c>
      <c r="B91" s="647"/>
      <c r="C91" s="640"/>
    </row>
    <row r="92" spans="1:3">
      <c r="A92" s="640"/>
      <c r="B92" s="647"/>
      <c r="C92" s="640"/>
    </row>
    <row r="93" spans="1:3">
      <c r="A93" s="640"/>
      <c r="B93" s="647"/>
      <c r="C93" s="646"/>
    </row>
    <row r="94" spans="1:3" ht="14.4" customHeight="1">
      <c r="A94" s="640"/>
      <c r="B94" s="647"/>
      <c r="C94" s="640" t="s">
        <v>394</v>
      </c>
    </row>
    <row r="95" spans="1:3">
      <c r="A95" s="640"/>
      <c r="B95" s="647"/>
      <c r="C95" s="640"/>
    </row>
    <row r="96" spans="1:3" ht="12.6" customHeight="1">
      <c r="A96" s="658" t="s">
        <v>367</v>
      </c>
      <c r="B96" s="647"/>
      <c r="C96" s="640"/>
    </row>
    <row r="97" spans="1:3">
      <c r="A97" s="658"/>
      <c r="B97" s="647"/>
      <c r="C97" s="640"/>
    </row>
    <row r="98" spans="1:3">
      <c r="A98" s="658"/>
      <c r="B98" s="647"/>
      <c r="C98" s="646"/>
    </row>
    <row r="99" spans="1:3">
      <c r="A99" s="658"/>
      <c r="B99" s="647"/>
      <c r="C99" s="647"/>
    </row>
    <row r="100" spans="1:3" ht="7.2" customHeight="1">
      <c r="A100" s="646"/>
      <c r="B100" s="647"/>
      <c r="C100" s="647"/>
    </row>
    <row r="101" spans="1:3">
      <c r="A101" s="640" t="s">
        <v>324</v>
      </c>
      <c r="B101" s="647"/>
      <c r="C101" s="640" t="s">
        <v>322</v>
      </c>
    </row>
    <row r="102" spans="1:3">
      <c r="A102" s="640"/>
      <c r="B102" s="647"/>
      <c r="C102" s="640"/>
    </row>
    <row r="103" spans="1:3">
      <c r="A103" s="640"/>
      <c r="B103" s="647"/>
      <c r="C103" s="640"/>
    </row>
    <row r="104" spans="1:3" ht="0.75" customHeight="1">
      <c r="A104" s="646"/>
      <c r="B104" s="647"/>
      <c r="C104" s="640"/>
    </row>
    <row r="105" spans="1:3" ht="16.5" customHeight="1">
      <c r="A105" s="659" t="s">
        <v>366</v>
      </c>
      <c r="B105" s="647"/>
      <c r="C105" s="647"/>
    </row>
    <row r="106" spans="1:3" ht="14.4" customHeight="1">
      <c r="A106" s="658" t="s">
        <v>395</v>
      </c>
      <c r="B106" s="647"/>
      <c r="C106" s="647"/>
    </row>
    <row r="107" spans="1:3">
      <c r="A107" s="658"/>
      <c r="B107" s="647"/>
      <c r="C107" s="647"/>
    </row>
    <row r="108" spans="1:3">
      <c r="A108" s="658"/>
      <c r="B108" s="647"/>
      <c r="C108" s="647"/>
    </row>
    <row r="109" spans="1:3" ht="23.25" customHeight="1">
      <c r="A109" s="658"/>
      <c r="B109" s="647"/>
      <c r="C109" s="647"/>
    </row>
    <row r="110" spans="1:3" ht="1.2" customHeight="1">
      <c r="A110" s="640" t="s">
        <v>364</v>
      </c>
      <c r="B110" s="647"/>
      <c r="C110" s="647"/>
    </row>
    <row r="111" spans="1:3">
      <c r="A111" s="640"/>
      <c r="B111" s="647"/>
      <c r="C111" s="647"/>
    </row>
    <row r="112" spans="1:3">
      <c r="A112" s="640"/>
      <c r="B112" s="647"/>
      <c r="C112" s="647"/>
    </row>
    <row r="113" spans="1:3" ht="17.399999999999999" customHeight="1">
      <c r="A113" s="640"/>
      <c r="B113" s="647"/>
      <c r="C113" s="647"/>
    </row>
    <row r="114" spans="1:3">
      <c r="A114" s="660"/>
    </row>
  </sheetData>
  <mergeCells count="41">
    <mergeCell ref="A101:A103"/>
    <mergeCell ref="C101:C104"/>
    <mergeCell ref="A106:A109"/>
    <mergeCell ref="A110:A113"/>
    <mergeCell ref="A78:A79"/>
    <mergeCell ref="A80:A82"/>
    <mergeCell ref="C80:C81"/>
    <mergeCell ref="A84:A85"/>
    <mergeCell ref="A86:A89"/>
    <mergeCell ref="C86:C92"/>
    <mergeCell ref="A91:A95"/>
    <mergeCell ref="C94:C97"/>
    <mergeCell ref="A96:A99"/>
    <mergeCell ref="A59:A65"/>
    <mergeCell ref="C60:C64"/>
    <mergeCell ref="A66:A69"/>
    <mergeCell ref="C67:C68"/>
    <mergeCell ref="C69:C74"/>
    <mergeCell ref="A72:A75"/>
    <mergeCell ref="C75:C77"/>
    <mergeCell ref="A34:A41"/>
    <mergeCell ref="C37:C43"/>
    <mergeCell ref="A42:A48"/>
    <mergeCell ref="C44:C45"/>
    <mergeCell ref="A53:A54"/>
    <mergeCell ref="C53:C57"/>
    <mergeCell ref="A56:A57"/>
    <mergeCell ref="A20:A21"/>
    <mergeCell ref="C21:C22"/>
    <mergeCell ref="A23:A25"/>
    <mergeCell ref="C23:C26"/>
    <mergeCell ref="C27:C32"/>
    <mergeCell ref="A28:A30"/>
    <mergeCell ref="A31:A33"/>
    <mergeCell ref="C2:C4"/>
    <mergeCell ref="A6:A9"/>
    <mergeCell ref="C6:C7"/>
    <mergeCell ref="C10:C16"/>
    <mergeCell ref="A12:A14"/>
    <mergeCell ref="A15:A19"/>
    <mergeCell ref="C17:C1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zoomScale="115" zoomScaleNormal="115" workbookViewId="0">
      <selection activeCell="C26" sqref="C26:C28"/>
    </sheetView>
  </sheetViews>
  <sheetFormatPr baseColWidth="10" defaultColWidth="0" defaultRowHeight="14.4"/>
  <cols>
    <col min="1" max="1" width="2.44140625" style="55" customWidth="1"/>
    <col min="2" max="2" width="2.6640625" style="55" customWidth="1"/>
    <col min="3" max="3" width="12" style="55" customWidth="1"/>
    <col min="4" max="4" width="45.6640625" style="55" customWidth="1"/>
    <col min="5" max="5" width="14" style="55" customWidth="1"/>
    <col min="6" max="6" width="13.33203125" style="55" customWidth="1"/>
    <col min="7" max="7" width="13.5546875" style="55" customWidth="1"/>
    <col min="8" max="8" width="15.6640625" style="55" customWidth="1"/>
    <col min="9" max="9" width="2.44140625" style="55" customWidth="1"/>
    <col min="10" max="10" width="3.109375" style="55" customWidth="1"/>
    <col min="11" max="16384" width="11.44140625" style="55" hidden="1"/>
  </cols>
  <sheetData>
    <row r="1" spans="1:21" s="53" customFormat="1">
      <c r="A1" s="55"/>
      <c r="B1" s="119"/>
      <c r="C1" s="119"/>
      <c r="D1" s="119"/>
      <c r="E1" s="119"/>
      <c r="F1" s="119"/>
      <c r="G1" s="119"/>
      <c r="H1" s="119"/>
      <c r="I1" s="55"/>
      <c r="J1" s="55"/>
      <c r="K1" s="55"/>
      <c r="L1" s="55"/>
      <c r="M1" s="55"/>
      <c r="N1" s="55"/>
      <c r="O1" s="55"/>
      <c r="P1" s="55"/>
      <c r="Q1" s="55"/>
      <c r="R1" s="55"/>
      <c r="S1" s="55"/>
      <c r="T1" s="55"/>
      <c r="U1" s="55"/>
    </row>
    <row r="2" spans="1:21" s="53" customFormat="1" ht="18" thickBot="1">
      <c r="A2" s="55"/>
      <c r="B2" s="119"/>
      <c r="C2" s="119"/>
      <c r="D2" s="616"/>
      <c r="E2" s="616"/>
      <c r="F2" s="616"/>
      <c r="G2" s="119"/>
      <c r="H2" s="119"/>
      <c r="I2" s="55"/>
      <c r="J2" s="55"/>
      <c r="K2" s="55"/>
      <c r="L2" s="55"/>
      <c r="M2" s="55"/>
      <c r="N2" s="55"/>
      <c r="O2" s="55"/>
      <c r="P2" s="55"/>
      <c r="Q2" s="55"/>
      <c r="R2" s="55"/>
      <c r="S2" s="55"/>
      <c r="T2" s="55"/>
      <c r="U2" s="55"/>
    </row>
    <row r="3" spans="1:21" s="53" customFormat="1" ht="33" customHeight="1" thickTop="1">
      <c r="A3" s="55"/>
      <c r="B3" s="213"/>
      <c r="C3" s="214"/>
      <c r="D3" s="215"/>
      <c r="E3" s="216"/>
      <c r="F3" s="216"/>
      <c r="G3" s="216"/>
      <c r="H3" s="216"/>
      <c r="I3" s="217"/>
      <c r="J3" s="55"/>
      <c r="K3" s="55"/>
      <c r="L3" s="55"/>
      <c r="M3" s="55"/>
      <c r="N3" s="55"/>
      <c r="O3" s="55"/>
      <c r="P3" s="55"/>
      <c r="Q3" s="55"/>
      <c r="R3" s="55"/>
      <c r="S3" s="55"/>
      <c r="T3" s="55"/>
      <c r="U3" s="55"/>
    </row>
    <row r="4" spans="1:21" s="53" customFormat="1" ht="54" customHeight="1">
      <c r="A4" s="55"/>
      <c r="B4" s="218"/>
      <c r="C4" s="219"/>
      <c r="D4" s="575" t="s">
        <v>92</v>
      </c>
      <c r="E4" s="575"/>
      <c r="F4" s="617" t="s">
        <v>46</v>
      </c>
      <c r="G4" s="617"/>
      <c r="H4" s="617"/>
      <c r="I4" s="220"/>
      <c r="J4" s="80"/>
      <c r="K4" s="55"/>
      <c r="L4" s="55"/>
      <c r="M4" s="55"/>
      <c r="N4" s="55"/>
      <c r="O4" s="55"/>
      <c r="P4" s="55"/>
      <c r="Q4" s="55"/>
      <c r="R4" s="55"/>
      <c r="S4" s="55"/>
      <c r="T4" s="55"/>
      <c r="U4" s="55"/>
    </row>
    <row r="5" spans="1:21" s="53" customFormat="1" ht="6.75" customHeight="1">
      <c r="A5" s="55"/>
      <c r="B5" s="218"/>
      <c r="C5" s="221"/>
      <c r="D5" s="222"/>
      <c r="E5" s="81"/>
      <c r="F5" s="223"/>
      <c r="G5" s="224">
        <v>1</v>
      </c>
      <c r="H5" s="224"/>
      <c r="I5" s="225"/>
      <c r="J5" s="226"/>
      <c r="K5" s="55"/>
      <c r="L5" s="55"/>
      <c r="M5" s="55"/>
      <c r="N5" s="55"/>
      <c r="O5" s="55"/>
      <c r="P5" s="55"/>
      <c r="Q5" s="55"/>
      <c r="R5" s="55"/>
      <c r="S5" s="55"/>
      <c r="T5" s="55"/>
      <c r="U5" s="55"/>
    </row>
    <row r="6" spans="1:21" s="53" customFormat="1" ht="22.5" customHeight="1">
      <c r="A6" s="55"/>
      <c r="B6" s="182"/>
      <c r="C6" s="227" t="s">
        <v>93</v>
      </c>
      <c r="D6" s="299">
        <f>DOSSIER!I4</f>
        <v>0</v>
      </c>
      <c r="E6" s="119"/>
      <c r="F6" s="227" t="s">
        <v>48</v>
      </c>
      <c r="G6" s="228">
        <f>AMOUR!D28</f>
        <v>0</v>
      </c>
      <c r="H6" s="119"/>
      <c r="I6" s="229"/>
      <c r="J6" s="80"/>
      <c r="K6" s="55"/>
      <c r="L6" s="55"/>
      <c r="M6" s="55"/>
      <c r="N6" s="55"/>
      <c r="O6" s="55"/>
      <c r="P6" s="55"/>
      <c r="Q6" s="55"/>
      <c r="R6" s="55"/>
      <c r="S6" s="55"/>
      <c r="T6" s="55"/>
      <c r="U6" s="55"/>
    </row>
    <row r="7" spans="1:21" s="53" customFormat="1" ht="15" thickBot="1">
      <c r="A7" s="55"/>
      <c r="B7" s="182"/>
      <c r="C7" s="119"/>
      <c r="D7" s="119"/>
      <c r="E7" s="119"/>
      <c r="F7" s="119"/>
      <c r="G7" s="119"/>
      <c r="H7" s="119"/>
      <c r="I7" s="230"/>
      <c r="J7" s="55"/>
      <c r="K7" s="55"/>
      <c r="L7" s="55"/>
      <c r="M7" s="55"/>
      <c r="N7" s="55"/>
      <c r="O7" s="55"/>
      <c r="P7" s="55" t="s">
        <v>49</v>
      </c>
      <c r="Q7" s="55" t="s">
        <v>49</v>
      </c>
      <c r="R7" s="55" t="s">
        <v>50</v>
      </c>
      <c r="S7" s="55"/>
      <c r="T7" s="55"/>
      <c r="U7" s="55"/>
    </row>
    <row r="8" spans="1:21" s="53" customFormat="1" ht="9" customHeight="1" thickTop="1">
      <c r="A8" s="55"/>
      <c r="B8" s="182"/>
      <c r="C8" s="231" t="s">
        <v>51</v>
      </c>
      <c r="D8" s="232"/>
      <c r="E8" s="233"/>
      <c r="F8" s="234"/>
      <c r="G8" s="235"/>
      <c r="H8" s="236"/>
      <c r="I8" s="230"/>
      <c r="J8" s="55"/>
      <c r="K8" s="55"/>
      <c r="L8" s="92">
        <v>0</v>
      </c>
      <c r="M8" s="55"/>
      <c r="N8" s="55"/>
      <c r="O8" s="55"/>
      <c r="P8" s="55"/>
      <c r="Q8" s="93"/>
      <c r="R8" s="55"/>
      <c r="S8" s="55"/>
      <c r="T8" s="55"/>
      <c r="U8" s="55"/>
    </row>
    <row r="9" spans="1:21" s="53" customFormat="1" ht="15.6">
      <c r="A9" s="55"/>
      <c r="B9" s="182"/>
      <c r="C9" s="237" t="s">
        <v>52</v>
      </c>
      <c r="D9" s="95"/>
      <c r="E9" s="96" t="s">
        <v>53</v>
      </c>
      <c r="F9" s="97">
        <f>AMOUR!E15</f>
        <v>0</v>
      </c>
      <c r="G9" s="98"/>
      <c r="H9" s="238"/>
      <c r="I9" s="230"/>
      <c r="J9" s="55"/>
      <c r="K9" s="55"/>
      <c r="L9" s="99">
        <v>5.5E-2</v>
      </c>
      <c r="M9" s="55"/>
      <c r="N9" s="55"/>
      <c r="O9" s="55"/>
      <c r="P9" s="55"/>
      <c r="Q9" s="55"/>
      <c r="R9" s="100">
        <v>43358</v>
      </c>
      <c r="S9" s="55"/>
      <c r="T9" s="55"/>
      <c r="U9" s="55"/>
    </row>
    <row r="10" spans="1:21" s="53" customFormat="1">
      <c r="A10" s="55"/>
      <c r="B10" s="182"/>
      <c r="C10" s="239" t="s">
        <v>54</v>
      </c>
      <c r="D10" s="102"/>
      <c r="E10" s="96"/>
      <c r="F10" s="283"/>
      <c r="G10" s="283"/>
      <c r="H10" s="284"/>
      <c r="I10" s="230"/>
      <c r="J10" s="55"/>
      <c r="K10" s="55"/>
      <c r="L10" s="103">
        <v>0.1</v>
      </c>
      <c r="M10" s="55"/>
      <c r="N10" s="55"/>
      <c r="O10" s="55"/>
      <c r="P10" s="55"/>
      <c r="Q10" s="55"/>
      <c r="R10" s="100">
        <v>43358</v>
      </c>
      <c r="S10" s="55"/>
      <c r="T10" s="55"/>
      <c r="U10" s="55"/>
    </row>
    <row r="11" spans="1:21" s="53" customFormat="1">
      <c r="A11" s="55"/>
      <c r="B11" s="182"/>
      <c r="C11" s="240" t="s">
        <v>56</v>
      </c>
      <c r="D11" s="105"/>
      <c r="E11" s="96" t="s">
        <v>55</v>
      </c>
      <c r="F11" s="573">
        <f>AMOUR!D18</f>
        <v>0</v>
      </c>
      <c r="G11" s="573"/>
      <c r="H11" s="574"/>
      <c r="I11" s="230"/>
      <c r="J11" s="55"/>
      <c r="K11" s="55"/>
      <c r="L11" s="103">
        <v>0.2</v>
      </c>
      <c r="M11" s="55"/>
      <c r="N11" s="55"/>
      <c r="O11" s="55"/>
      <c r="P11" s="55"/>
      <c r="Q11" s="55"/>
      <c r="R11" s="55" t="s">
        <v>57</v>
      </c>
      <c r="S11" s="55"/>
      <c r="T11" s="55"/>
      <c r="U11" s="55"/>
    </row>
    <row r="12" spans="1:21" s="53" customFormat="1">
      <c r="A12" s="55"/>
      <c r="B12" s="182"/>
      <c r="C12" s="240">
        <v>67450</v>
      </c>
      <c r="D12" s="106" t="s">
        <v>58</v>
      </c>
      <c r="E12" s="107"/>
      <c r="F12" s="108" t="s">
        <v>97</v>
      </c>
      <c r="G12" s="560">
        <f>AMOUR!D20</f>
        <v>0</v>
      </c>
      <c r="H12" s="561"/>
      <c r="I12" s="230"/>
      <c r="J12" s="55"/>
      <c r="K12" s="55"/>
      <c r="L12" s="55"/>
      <c r="M12" s="55"/>
      <c r="N12" s="55"/>
      <c r="O12" s="55"/>
      <c r="P12" s="55" t="s">
        <v>59</v>
      </c>
      <c r="Q12" s="55" t="s">
        <v>60</v>
      </c>
      <c r="R12" s="55"/>
      <c r="S12" s="55"/>
      <c r="T12" s="55"/>
      <c r="U12" s="55"/>
    </row>
    <row r="13" spans="1:21" s="53" customFormat="1">
      <c r="A13" s="55"/>
      <c r="B13" s="182"/>
      <c r="C13" s="240" t="s">
        <v>61</v>
      </c>
      <c r="D13" s="95" t="s">
        <v>62</v>
      </c>
      <c r="E13" s="96"/>
      <c r="F13" s="109" t="s">
        <v>98</v>
      </c>
      <c r="G13" s="562">
        <f>AMOUR!G20</f>
        <v>0</v>
      </c>
      <c r="H13" s="563"/>
      <c r="I13" s="230"/>
      <c r="J13" s="55"/>
      <c r="K13" s="55"/>
      <c r="L13" s="55"/>
      <c r="M13" s="55"/>
      <c r="N13" s="55"/>
      <c r="O13" s="55"/>
      <c r="P13" s="92">
        <v>0</v>
      </c>
      <c r="Q13" s="92">
        <v>0.25</v>
      </c>
      <c r="R13" s="55"/>
      <c r="S13" s="55"/>
      <c r="T13" s="55"/>
      <c r="U13" s="55"/>
    </row>
    <row r="14" spans="1:21" s="53" customFormat="1">
      <c r="A14" s="55"/>
      <c r="B14" s="182"/>
      <c r="C14" s="240" t="s">
        <v>64</v>
      </c>
      <c r="D14" s="110" t="s">
        <v>65</v>
      </c>
      <c r="E14" s="96"/>
      <c r="F14" s="108" t="s">
        <v>2</v>
      </c>
      <c r="G14" s="560">
        <f>AMOUR!G22</f>
        <v>0</v>
      </c>
      <c r="H14" s="561"/>
      <c r="I14" s="230"/>
      <c r="J14" s="55"/>
      <c r="K14" s="55"/>
      <c r="L14" s="55"/>
      <c r="M14" s="55"/>
      <c r="N14" s="55"/>
      <c r="O14" s="55"/>
      <c r="P14" s="55">
        <f>VLOOKUP(P12,'[1]BASE PRODUITS'!A6:E691,3,0)</f>
        <v>200</v>
      </c>
      <c r="Q14" s="55">
        <f>VLOOKUP(Q12,'[1]BASE PRODUITS'!A6:E691,3,0)</f>
        <v>250</v>
      </c>
      <c r="R14" s="55"/>
      <c r="S14" s="55"/>
      <c r="T14" s="55"/>
      <c r="U14" s="55"/>
    </row>
    <row r="15" spans="1:21" s="53" customFormat="1">
      <c r="A15" s="55"/>
      <c r="B15" s="182"/>
      <c r="C15" s="240" t="s">
        <v>66</v>
      </c>
      <c r="D15" s="110" t="s">
        <v>67</v>
      </c>
      <c r="E15" s="96"/>
      <c r="F15" s="109" t="s">
        <v>63</v>
      </c>
      <c r="G15" s="562">
        <f>AMOUR!D22</f>
        <v>0</v>
      </c>
      <c r="H15" s="563"/>
      <c r="I15" s="230"/>
      <c r="J15" s="55"/>
      <c r="K15" s="55"/>
      <c r="L15" s="55"/>
      <c r="M15" s="55"/>
      <c r="N15" s="55"/>
      <c r="O15" s="55"/>
      <c r="P15" s="111" t="s">
        <v>14</v>
      </c>
      <c r="Q15" s="55" t="s">
        <v>68</v>
      </c>
      <c r="R15" s="55"/>
      <c r="S15" s="55"/>
      <c r="T15" s="55"/>
      <c r="U15" s="55"/>
    </row>
    <row r="16" spans="1:21" s="53" customFormat="1" ht="15" thickBot="1">
      <c r="A16" s="55"/>
      <c r="B16" s="182"/>
      <c r="C16" s="241" t="s">
        <v>69</v>
      </c>
      <c r="D16" s="242">
        <v>83856740200014</v>
      </c>
      <c r="E16" s="243"/>
      <c r="F16" s="244"/>
      <c r="G16" s="245" t="s">
        <v>70</v>
      </c>
      <c r="H16" s="298">
        <f>DOSSIER!I3</f>
        <v>0</v>
      </c>
      <c r="I16" s="230"/>
      <c r="J16" s="55"/>
      <c r="K16" s="55"/>
      <c r="L16" s="55"/>
      <c r="M16" s="55"/>
      <c r="N16" s="55"/>
      <c r="O16" s="55"/>
      <c r="P16" s="55"/>
      <c r="Q16" s="55"/>
      <c r="R16" s="55"/>
      <c r="S16" s="55"/>
      <c r="T16" s="55"/>
      <c r="U16" s="55"/>
    </row>
    <row r="17" spans="1:16" ht="9" customHeight="1" thickTop="1">
      <c r="B17" s="182"/>
      <c r="C17" s="246"/>
      <c r="D17" s="119"/>
      <c r="E17" s="119"/>
      <c r="F17" s="119"/>
      <c r="G17" s="247"/>
      <c r="H17" s="119"/>
      <c r="I17" s="230"/>
      <c r="P17" s="100">
        <v>43386</v>
      </c>
    </row>
    <row r="18" spans="1:16" ht="6.75" customHeight="1">
      <c r="B18" s="182"/>
      <c r="C18" s="119"/>
      <c r="D18" s="119"/>
      <c r="E18" s="119"/>
      <c r="F18" s="119"/>
      <c r="G18" s="119"/>
      <c r="H18" s="119"/>
      <c r="I18" s="230"/>
    </row>
    <row r="19" spans="1:16">
      <c r="B19" s="182"/>
      <c r="C19" s="120"/>
      <c r="D19" s="119"/>
      <c r="E19" s="121"/>
      <c r="F19" s="119"/>
      <c r="G19" s="119"/>
      <c r="H19" s="119"/>
      <c r="I19" s="230"/>
    </row>
    <row r="20" spans="1:16" ht="21" customHeight="1">
      <c r="B20" s="182"/>
      <c r="C20" s="248" t="s">
        <v>71</v>
      </c>
      <c r="D20" s="249" t="s">
        <v>72</v>
      </c>
      <c r="E20" s="125" t="s">
        <v>73</v>
      </c>
      <c r="F20" s="125" t="s">
        <v>74</v>
      </c>
      <c r="G20" s="125" t="s">
        <v>75</v>
      </c>
      <c r="H20" s="125" t="s">
        <v>76</v>
      </c>
      <c r="I20" s="230"/>
      <c r="K20" s="55" t="s">
        <v>77</v>
      </c>
      <c r="L20" s="55" t="s">
        <v>78</v>
      </c>
    </row>
    <row r="21" spans="1:16" ht="6.75" customHeight="1">
      <c r="B21" s="182"/>
      <c r="C21" s="250"/>
      <c r="D21" s="251"/>
      <c r="E21" s="252"/>
      <c r="F21" s="253"/>
      <c r="G21" s="253"/>
      <c r="H21" s="254"/>
      <c r="I21" s="230"/>
    </row>
    <row r="22" spans="1:16" ht="18" customHeight="1">
      <c r="A22" s="130">
        <v>5</v>
      </c>
      <c r="B22" s="182"/>
      <c r="C22" s="255"/>
      <c r="D22" s="256"/>
      <c r="E22" s="257"/>
      <c r="F22" s="258"/>
      <c r="G22" s="259"/>
      <c r="H22" s="260"/>
      <c r="I22" s="230"/>
      <c r="K22" s="99" t="e">
        <f>#REF!</f>
        <v>#REF!</v>
      </c>
      <c r="L22" s="137">
        <f>IF(ISERROR(H22*#REF!),0,H22*#REF!)</f>
        <v>0</v>
      </c>
    </row>
    <row r="23" spans="1:16" ht="18" customHeight="1">
      <c r="A23" s="130"/>
      <c r="B23" s="182"/>
      <c r="C23" s="601" t="s">
        <v>235</v>
      </c>
      <c r="D23" s="440" t="str">
        <f>VLOOKUP(C23,'BASE PRODUITS'!A8:B67,2,0)</f>
        <v>MINI SUR MON BEAU CHEVAL BLANC FORMULE MINI PRIX</v>
      </c>
      <c r="E23" s="604"/>
      <c r="F23" s="606">
        <v>1</v>
      </c>
      <c r="G23" s="608">
        <v>0</v>
      </c>
      <c r="H23" s="598">
        <v>200</v>
      </c>
      <c r="I23" s="230"/>
      <c r="K23" s="99" t="e">
        <f>#REF!</f>
        <v>#REF!</v>
      </c>
      <c r="L23" s="137">
        <f>IF(ISERROR(H23*#REF!),0,H23*#REF!)</f>
        <v>0</v>
      </c>
    </row>
    <row r="24" spans="1:16" ht="18" customHeight="1">
      <c r="A24" s="130"/>
      <c r="B24" s="182"/>
      <c r="C24" s="602"/>
      <c r="D24" s="544" t="str">
        <f>VLOOKUP(C23,'BASE PRODUITS'!A7:D67,4,0)</f>
        <v>6 PHOTOS / 20 MIN</v>
      </c>
      <c r="E24" s="568"/>
      <c r="F24" s="571"/>
      <c r="G24" s="539"/>
      <c r="H24" s="599"/>
      <c r="I24" s="230"/>
      <c r="K24" s="99" t="e">
        <f>#REF!</f>
        <v>#REF!</v>
      </c>
      <c r="L24" s="137">
        <f>IF(ISERROR(H24*#REF!),0,H24*#REF!)</f>
        <v>0</v>
      </c>
    </row>
    <row r="25" spans="1:16" ht="18" customHeight="1">
      <c r="A25" s="130"/>
      <c r="B25" s="182"/>
      <c r="C25" s="603"/>
      <c r="D25" s="594"/>
      <c r="E25" s="605"/>
      <c r="F25" s="607"/>
      <c r="G25" s="609"/>
      <c r="H25" s="600"/>
      <c r="I25" s="230"/>
      <c r="K25" s="99" t="e">
        <f>#REF!</f>
        <v>#REF!</v>
      </c>
      <c r="L25" s="137">
        <f>IF(ISERROR(H25*#REF!),0,H25*#REF!)</f>
        <v>0</v>
      </c>
    </row>
    <row r="26" spans="1:16" ht="18" customHeight="1">
      <c r="A26" s="130"/>
      <c r="B26" s="182"/>
      <c r="C26" s="610"/>
      <c r="D26" s="618"/>
      <c r="E26" s="623"/>
      <c r="F26" s="625"/>
      <c r="G26" s="627"/>
      <c r="H26" s="595"/>
      <c r="I26" s="230"/>
      <c r="K26" s="99" t="e">
        <f>#REF!</f>
        <v>#REF!</v>
      </c>
      <c r="L26" s="137">
        <f>IF(ISERROR(H26*#REF!),0,H26*#REF!)</f>
        <v>0</v>
      </c>
    </row>
    <row r="27" spans="1:16" ht="18" customHeight="1">
      <c r="A27" s="130"/>
      <c r="B27" s="182"/>
      <c r="C27" s="611"/>
      <c r="D27" s="619"/>
      <c r="E27" s="555"/>
      <c r="F27" s="621"/>
      <c r="G27" s="622"/>
      <c r="H27" s="596"/>
      <c r="I27" s="230"/>
      <c r="K27" s="99" t="e">
        <f>#REF!</f>
        <v>#REF!</v>
      </c>
      <c r="L27" s="137">
        <f>IF(ISERROR(H27*#REF!),0,H27*#REF!)</f>
        <v>0</v>
      </c>
    </row>
    <row r="28" spans="1:16" ht="18" customHeight="1">
      <c r="A28" s="130"/>
      <c r="B28" s="182"/>
      <c r="C28" s="612"/>
      <c r="D28" s="620"/>
      <c r="E28" s="624"/>
      <c r="F28" s="626"/>
      <c r="G28" s="628"/>
      <c r="H28" s="597"/>
      <c r="I28" s="230"/>
      <c r="K28" s="99" t="e">
        <f>#REF!</f>
        <v>#REF!</v>
      </c>
      <c r="L28" s="137">
        <f>IF(ISERROR(H28*#REF!),0,H28*#REF!)</f>
        <v>0</v>
      </c>
    </row>
    <row r="29" spans="1:16" ht="18" customHeight="1">
      <c r="A29" s="130"/>
      <c r="B29" s="182"/>
      <c r="C29" s="601"/>
      <c r="D29" s="261"/>
      <c r="E29" s="604"/>
      <c r="F29" s="606"/>
      <c r="G29" s="608"/>
      <c r="H29" s="598"/>
      <c r="I29" s="230"/>
      <c r="K29" s="99" t="e">
        <f>#REF!</f>
        <v>#REF!</v>
      </c>
      <c r="L29" s="137">
        <f>IF(ISERROR(H29*#REF!),0,H29*#REF!)</f>
        <v>0</v>
      </c>
    </row>
    <row r="30" spans="1:16" ht="18" customHeight="1">
      <c r="A30" s="130"/>
      <c r="B30" s="182"/>
      <c r="C30" s="602"/>
      <c r="D30" s="544"/>
      <c r="E30" s="568"/>
      <c r="F30" s="571"/>
      <c r="G30" s="539"/>
      <c r="H30" s="599"/>
      <c r="I30" s="230"/>
      <c r="K30" s="99" t="e">
        <f>#REF!</f>
        <v>#REF!</v>
      </c>
      <c r="L30" s="137">
        <f>IF(ISERROR(H30*#REF!),0,H30*#REF!)</f>
        <v>0</v>
      </c>
    </row>
    <row r="31" spans="1:16" ht="18" customHeight="1">
      <c r="A31" s="130"/>
      <c r="B31" s="182"/>
      <c r="C31" s="603"/>
      <c r="D31" s="594"/>
      <c r="E31" s="605"/>
      <c r="F31" s="607"/>
      <c r="G31" s="609"/>
      <c r="H31" s="600"/>
      <c r="I31" s="230"/>
      <c r="K31" s="99" t="e">
        <f>#REF!</f>
        <v>#REF!</v>
      </c>
      <c r="L31" s="137">
        <f>IF(ISERROR(H31*#REF!),0,H31*#REF!)</f>
        <v>0</v>
      </c>
    </row>
    <row r="32" spans="1:16" ht="18" customHeight="1">
      <c r="A32" s="130"/>
      <c r="B32" s="182"/>
      <c r="C32" s="614"/>
      <c r="D32" s="615"/>
      <c r="E32" s="555"/>
      <c r="F32" s="621"/>
      <c r="G32" s="622"/>
      <c r="H32" s="596"/>
      <c r="I32" s="230"/>
      <c r="K32" s="99" t="e">
        <f>#REF!</f>
        <v>#REF!</v>
      </c>
      <c r="L32" s="137">
        <f>IF(ISERROR(H32*#REF!),0,H32*#REF!)</f>
        <v>0</v>
      </c>
    </row>
    <row r="33" spans="1:12" ht="18" customHeight="1">
      <c r="A33" s="130"/>
      <c r="B33" s="182"/>
      <c r="C33" s="614"/>
      <c r="D33" s="552"/>
      <c r="E33" s="555"/>
      <c r="F33" s="621"/>
      <c r="G33" s="622"/>
      <c r="H33" s="596"/>
      <c r="I33" s="230"/>
      <c r="K33" s="99" t="e">
        <f>#REF!</f>
        <v>#REF!</v>
      </c>
      <c r="L33" s="137">
        <f>IF(ISERROR(H33*#REF!),0,H33*#REF!)</f>
        <v>0</v>
      </c>
    </row>
    <row r="34" spans="1:12" ht="18" customHeight="1">
      <c r="A34" s="130"/>
      <c r="B34" s="182"/>
      <c r="C34" s="614"/>
      <c r="D34" s="552"/>
      <c r="E34" s="555"/>
      <c r="F34" s="621"/>
      <c r="G34" s="622"/>
      <c r="H34" s="596"/>
      <c r="I34" s="230"/>
      <c r="K34" s="99" t="e">
        <f>#REF!</f>
        <v>#REF!</v>
      </c>
      <c r="L34" s="137">
        <f>IF(ISERROR(H34*#REF!),0,H34*#REF!)</f>
        <v>0</v>
      </c>
    </row>
    <row r="35" spans="1:12" ht="18" customHeight="1">
      <c r="A35" s="130"/>
      <c r="B35" s="182"/>
      <c r="C35" s="262" t="s">
        <v>51</v>
      </c>
      <c r="D35" s="263"/>
      <c r="E35" s="164" t="s">
        <v>51</v>
      </c>
      <c r="F35" s="165" t="s">
        <v>51</v>
      </c>
      <c r="G35" s="142" t="s">
        <v>51</v>
      </c>
      <c r="H35" s="264" t="str">
        <f>IF(ISERROR(E35*F35),"",(E35*F35)-G35*E35*F35)</f>
        <v/>
      </c>
      <c r="I35" s="230"/>
      <c r="K35" s="99" t="e">
        <f>#REF!</f>
        <v>#REF!</v>
      </c>
      <c r="L35" s="137">
        <f>IF(ISERROR(H35*#REF!),0,H35*#REF!)</f>
        <v>0</v>
      </c>
    </row>
    <row r="36" spans="1:12" ht="18" customHeight="1">
      <c r="A36" s="130"/>
      <c r="B36" s="182"/>
      <c r="C36" s="262" t="s">
        <v>51</v>
      </c>
      <c r="D36" s="163"/>
      <c r="E36" s="164" t="s">
        <v>51</v>
      </c>
      <c r="F36" s="165" t="s">
        <v>51</v>
      </c>
      <c r="G36" s="142" t="s">
        <v>51</v>
      </c>
      <c r="H36" s="264" t="str">
        <f>IF(ISERROR(E36*F36),"",(E36*F36)-G36*E36*F36)</f>
        <v/>
      </c>
      <c r="I36" s="230"/>
      <c r="K36" s="99" t="e">
        <f>#REF!</f>
        <v>#REF!</v>
      </c>
      <c r="L36" s="137">
        <f>IF(ISERROR(H36*#REF!),0,H36*#REF!)</f>
        <v>0</v>
      </c>
    </row>
    <row r="37" spans="1:12" ht="18" customHeight="1">
      <c r="A37" s="130"/>
      <c r="B37" s="182"/>
      <c r="C37" s="265" t="s">
        <v>51</v>
      </c>
      <c r="D37" s="266"/>
      <c r="E37" s="267" t="s">
        <v>51</v>
      </c>
      <c r="F37" s="268" t="s">
        <v>51</v>
      </c>
      <c r="G37" s="269" t="s">
        <v>51</v>
      </c>
      <c r="H37" s="270" t="str">
        <f>IF(ISERROR(E37*F37),"",(E37*F37)-G37*E37*F37)</f>
        <v/>
      </c>
      <c r="I37" s="230"/>
      <c r="K37" s="99" t="e">
        <f>#REF!</f>
        <v>#REF!</v>
      </c>
      <c r="L37" s="137">
        <f>IF(ISERROR(H37*#REF!),0,H37*#REF!)</f>
        <v>0</v>
      </c>
    </row>
    <row r="38" spans="1:12" ht="18" customHeight="1">
      <c r="A38" s="130"/>
      <c r="B38" s="182"/>
      <c r="C38" s="172" t="s">
        <v>51</v>
      </c>
      <c r="D38" s="173" t="s">
        <v>51</v>
      </c>
      <c r="E38" s="174" t="s">
        <v>51</v>
      </c>
      <c r="F38" s="175" t="s">
        <v>51</v>
      </c>
      <c r="G38" s="176" t="s">
        <v>51</v>
      </c>
      <c r="H38" s="177" t="str">
        <f>IF(ISERROR(E38*F38),"",(E38*F38)-G38*E38*F38)</f>
        <v/>
      </c>
      <c r="I38" s="230"/>
      <c r="K38" s="99" t="e">
        <f>#REF!</f>
        <v>#REF!</v>
      </c>
      <c r="L38" s="137">
        <f>IF(ISERROR(H38*#REF!),0,H38*#REF!)</f>
        <v>0</v>
      </c>
    </row>
    <row r="39" spans="1:12" ht="18" customHeight="1">
      <c r="A39" s="130"/>
      <c r="B39" s="182"/>
      <c r="C39" s="172" t="s">
        <v>51</v>
      </c>
      <c r="D39" s="173" t="s">
        <v>51</v>
      </c>
      <c r="E39" s="174" t="s">
        <v>51</v>
      </c>
      <c r="F39" s="175" t="s">
        <v>51</v>
      </c>
      <c r="G39" s="176" t="s">
        <v>51</v>
      </c>
      <c r="H39" s="177" t="str">
        <f>IF(ISERROR(E39*F39),"",(E39*F39)-G39*E39*F39)</f>
        <v/>
      </c>
      <c r="I39" s="230"/>
      <c r="K39" s="99" t="e">
        <f>#REF!</f>
        <v>#REF!</v>
      </c>
      <c r="L39" s="137">
        <f>IF(ISERROR(H39*#REF!),0,H39*#REF!)</f>
        <v>0</v>
      </c>
    </row>
    <row r="40" spans="1:12" ht="18" customHeight="1">
      <c r="A40" s="130"/>
      <c r="B40" s="182"/>
      <c r="C40" s="178" t="s">
        <v>80</v>
      </c>
      <c r="D40" s="179">
        <f>G6</f>
        <v>0</v>
      </c>
      <c r="E40" s="174" t="s">
        <v>51</v>
      </c>
      <c r="F40" s="271" t="s">
        <v>95</v>
      </c>
      <c r="G40" s="272" t="s">
        <v>81</v>
      </c>
      <c r="H40" s="273">
        <f>SUM(H22:H37)</f>
        <v>200</v>
      </c>
      <c r="I40" s="230"/>
      <c r="K40" s="99" t="e">
        <f>#REF!</f>
        <v>#REF!</v>
      </c>
      <c r="L40" s="137">
        <f>IF(ISERROR(#REF!*#REF!),0,#REF!*#REF!)</f>
        <v>0</v>
      </c>
    </row>
    <row r="41" spans="1:12" ht="18" customHeight="1" thickBot="1">
      <c r="A41" s="130"/>
      <c r="B41" s="182"/>
      <c r="C41" s="178"/>
      <c r="D41" s="183"/>
      <c r="E41" s="174" t="s">
        <v>51</v>
      </c>
      <c r="F41" s="119"/>
      <c r="G41" s="274"/>
      <c r="H41" s="275"/>
      <c r="I41" s="230"/>
      <c r="K41" s="99" t="e">
        <f>#REF!</f>
        <v>#REF!</v>
      </c>
      <c r="L41" s="137">
        <f>IF(ISERROR(#REF!*#REF!),0,#REF!*#REF!)</f>
        <v>0</v>
      </c>
    </row>
    <row r="42" spans="1:12" ht="18" customHeight="1" thickTop="1" thickBot="1">
      <c r="A42" s="130"/>
      <c r="B42" s="182"/>
      <c r="C42" s="178" t="s">
        <v>82</v>
      </c>
      <c r="D42" s="173" t="str">
        <f>AMOUR!H30</f>
        <v>VIREMENT/PAYPAL/CB/CHEQUE/ESPECES</v>
      </c>
      <c r="E42" s="174" t="s">
        <v>51</v>
      </c>
      <c r="F42" s="186" t="s">
        <v>84</v>
      </c>
      <c r="G42" s="187"/>
      <c r="H42" s="276">
        <f>H40</f>
        <v>200</v>
      </c>
      <c r="I42" s="230"/>
      <c r="K42" s="99" t="e">
        <f>#REF!</f>
        <v>#REF!</v>
      </c>
      <c r="L42" s="137">
        <f>IF(ISERROR(#REF!*#REF!),0,#REF!*#REF!)</f>
        <v>0</v>
      </c>
    </row>
    <row r="43" spans="1:12" ht="18" customHeight="1" thickTop="1">
      <c r="A43" s="130"/>
      <c r="B43" s="182"/>
      <c r="C43" s="189" t="s">
        <v>85</v>
      </c>
      <c r="D43" s="190"/>
      <c r="E43" s="174" t="s">
        <v>51</v>
      </c>
      <c r="F43" s="175" t="s">
        <v>51</v>
      </c>
      <c r="G43" s="176" t="s">
        <v>51</v>
      </c>
      <c r="H43" s="177" t="str">
        <f>IF(ISERROR(E43*F43),"",(E43*F43)-G43*E43*F43)</f>
        <v/>
      </c>
      <c r="I43" s="230"/>
      <c r="J43" s="119"/>
      <c r="K43" s="99" t="e">
        <f>#REF!</f>
        <v>#REF!</v>
      </c>
      <c r="L43" s="137">
        <f>IF(ISERROR(#REF!*#REF!),0,#REF!*#REF!)</f>
        <v>0</v>
      </c>
    </row>
    <row r="44" spans="1:12" ht="18" customHeight="1">
      <c r="A44" s="130"/>
      <c r="B44" s="182"/>
      <c r="C44" s="172" t="s">
        <v>51</v>
      </c>
      <c r="D44" s="119"/>
      <c r="E44" s="174" t="s">
        <v>51</v>
      </c>
      <c r="F44" s="175" t="s">
        <v>51</v>
      </c>
      <c r="G44" s="176" t="s">
        <v>51</v>
      </c>
      <c r="H44" s="177" t="str">
        <f>IF(ISERROR(E44*F44),"",(E44*F44)-G44*E44*F44)</f>
        <v/>
      </c>
      <c r="I44" s="230"/>
      <c r="K44" s="99" t="e">
        <f>#REF!</f>
        <v>#REF!</v>
      </c>
      <c r="L44" s="137">
        <f>IF(ISERROR(#REF!*#REF!),0,#REF!*#REF!)</f>
        <v>0</v>
      </c>
    </row>
    <row r="45" spans="1:12" ht="18" customHeight="1">
      <c r="A45" s="130"/>
      <c r="B45" s="182"/>
      <c r="C45" s="535" t="s">
        <v>87</v>
      </c>
      <c r="D45" s="535"/>
      <c r="E45" s="535"/>
      <c r="F45" s="535"/>
      <c r="G45" s="535"/>
      <c r="H45" s="535"/>
      <c r="I45" s="230"/>
      <c r="K45" s="99" t="e">
        <f>#REF!</f>
        <v>#REF!</v>
      </c>
      <c r="L45" s="137">
        <f>IF(ISERROR(H43*#REF!),0,H43*#REF!)</f>
        <v>0</v>
      </c>
    </row>
    <row r="46" spans="1:12" ht="18" customHeight="1">
      <c r="A46" s="130"/>
      <c r="B46" s="182"/>
      <c r="C46" s="613" t="s">
        <v>251</v>
      </c>
      <c r="D46" s="613"/>
      <c r="E46" s="613"/>
      <c r="F46" s="613"/>
      <c r="G46" s="613"/>
      <c r="H46" s="177">
        <f>IF(ISERROR(E46*F46),"",(E46*F46)-G46*E46*F46)</f>
        <v>0</v>
      </c>
      <c r="I46" s="230"/>
      <c r="K46" s="99" t="e">
        <f>#REF!</f>
        <v>#REF!</v>
      </c>
      <c r="L46" s="137">
        <f>IF(ISERROR(H44*#REF!),0,H44*#REF!)</f>
        <v>0</v>
      </c>
    </row>
    <row r="47" spans="1:12" ht="18" customHeight="1">
      <c r="A47" s="130"/>
      <c r="B47" s="182"/>
      <c r="C47" s="119"/>
      <c r="D47" s="119"/>
      <c r="E47" s="119"/>
      <c r="F47" s="119"/>
      <c r="G47" s="119"/>
      <c r="H47" s="119"/>
      <c r="I47" s="230"/>
      <c r="K47" s="99" t="e">
        <f>#REF!</f>
        <v>#REF!</v>
      </c>
      <c r="L47" s="137">
        <f>IF(ISERROR(#REF!*#REF!),0,#REF!*#REF!)</f>
        <v>0</v>
      </c>
    </row>
    <row r="48" spans="1:12" ht="18" customHeight="1">
      <c r="A48" s="130"/>
      <c r="B48" s="182"/>
      <c r="C48" s="535"/>
      <c r="D48" s="535"/>
      <c r="E48" s="535"/>
      <c r="F48" s="535"/>
      <c r="G48" s="535"/>
      <c r="H48" s="535"/>
      <c r="I48" s="230"/>
      <c r="K48" s="99" t="e">
        <f>#REF!</f>
        <v>#REF!</v>
      </c>
      <c r="L48" s="137">
        <f>IF(ISERROR(H46*#REF!),0,H46*#REF!)</f>
        <v>0</v>
      </c>
    </row>
    <row r="49" spans="1:12" ht="18" customHeight="1">
      <c r="A49" s="130"/>
      <c r="B49" s="182"/>
      <c r="C49" s="119"/>
      <c r="D49" s="119"/>
      <c r="E49" s="119"/>
      <c r="F49" s="119"/>
      <c r="G49" s="119"/>
      <c r="H49" s="119"/>
      <c r="I49" s="230"/>
      <c r="K49" s="99" t="e">
        <f>#REF!</f>
        <v>#REF!</v>
      </c>
      <c r="L49" s="137">
        <f>IF(ISERROR(#REF!*#REF!),0,#REF!*#REF!)</f>
        <v>0</v>
      </c>
    </row>
    <row r="50" spans="1:12" ht="18" customHeight="1">
      <c r="A50" s="130"/>
      <c r="B50" s="182"/>
      <c r="C50" s="119"/>
      <c r="D50" s="191" t="s">
        <v>88</v>
      </c>
      <c r="E50" s="119"/>
      <c r="F50" s="119"/>
      <c r="G50" s="119"/>
      <c r="H50" s="119"/>
      <c r="I50" s="230"/>
      <c r="K50" s="99" t="e">
        <f>#REF!</f>
        <v>#REF!</v>
      </c>
      <c r="L50" s="137">
        <f>IF(ISERROR(H48*#REF!),0,H48*#REF!)</f>
        <v>0</v>
      </c>
    </row>
    <row r="51" spans="1:12" ht="18" customHeight="1">
      <c r="A51" s="130"/>
      <c r="B51" s="182"/>
      <c r="C51" s="119"/>
      <c r="D51" s="119"/>
      <c r="E51" s="119"/>
      <c r="F51" s="119"/>
      <c r="G51" s="119"/>
      <c r="H51" s="119"/>
      <c r="I51" s="230"/>
      <c r="K51" s="99" t="e">
        <f>#REF!</f>
        <v>#REF!</v>
      </c>
      <c r="L51" s="137">
        <f>IF(ISERROR(H45*#REF!),0,H45*#REF!)</f>
        <v>0</v>
      </c>
    </row>
    <row r="52" spans="1:12" ht="18" customHeight="1">
      <c r="A52" s="192"/>
      <c r="B52" s="182"/>
      <c r="C52" s="172" t="s">
        <v>51</v>
      </c>
      <c r="D52" s="173" t="s">
        <v>51</v>
      </c>
      <c r="E52" s="174" t="s">
        <v>51</v>
      </c>
      <c r="F52" s="175" t="s">
        <v>51</v>
      </c>
      <c r="G52" s="176" t="s">
        <v>51</v>
      </c>
      <c r="H52" s="177" t="str">
        <f>IF(ISERROR(E52*F52),"",(E52*F52)-G52*E52*F52)</f>
        <v/>
      </c>
      <c r="I52" s="230"/>
      <c r="K52" s="99" t="e">
        <f>#REF!</f>
        <v>#REF!</v>
      </c>
      <c r="L52" s="137">
        <f>IF(ISERROR(H52*#REF!),0,H52*#REF!)</f>
        <v>0</v>
      </c>
    </row>
    <row r="53" spans="1:12">
      <c r="B53" s="182"/>
      <c r="C53" s="193"/>
      <c r="D53" s="193"/>
      <c r="E53" s="190"/>
      <c r="F53" s="119"/>
      <c r="G53" s="190"/>
      <c r="H53" s="190"/>
      <c r="I53" s="230"/>
      <c r="L53" s="194">
        <f>SUM(L22:L52)</f>
        <v>0</v>
      </c>
    </row>
    <row r="54" spans="1:12" ht="17.25" customHeight="1">
      <c r="B54" s="182"/>
      <c r="C54" s="119"/>
      <c r="D54" s="119"/>
      <c r="E54" s="119"/>
      <c r="F54" s="119"/>
      <c r="G54" s="119"/>
      <c r="H54" s="119"/>
      <c r="I54" s="230"/>
    </row>
    <row r="55" spans="1:12" ht="7.5" customHeight="1">
      <c r="B55" s="182"/>
      <c r="C55" s="119"/>
      <c r="D55" s="119"/>
      <c r="E55" s="119"/>
      <c r="F55" s="119"/>
      <c r="G55" s="119"/>
      <c r="H55" s="119"/>
      <c r="I55" s="230"/>
    </row>
    <row r="56" spans="1:12" ht="36" customHeight="1">
      <c r="B56" s="182"/>
      <c r="C56" s="119"/>
      <c r="D56" s="119"/>
      <c r="E56" s="277"/>
      <c r="F56" s="119"/>
      <c r="G56" s="119"/>
      <c r="H56" s="119"/>
      <c r="I56" s="230"/>
    </row>
    <row r="57" spans="1:12" ht="21.75" hidden="1" customHeight="1">
      <c r="B57" s="182"/>
      <c r="C57" s="119"/>
      <c r="D57" s="119" t="s">
        <v>89</v>
      </c>
      <c r="E57" s="196"/>
      <c r="F57" s="119"/>
      <c r="G57" s="119"/>
      <c r="H57" s="119"/>
      <c r="I57" s="230"/>
    </row>
    <row r="58" spans="1:12" ht="15.6" hidden="1">
      <c r="B58" s="182"/>
      <c r="C58" s="119"/>
      <c r="D58" s="119" t="s">
        <v>90</v>
      </c>
      <c r="E58" s="196"/>
      <c r="F58" s="119"/>
      <c r="G58" s="197"/>
      <c r="H58" s="199"/>
      <c r="I58" s="230"/>
    </row>
    <row r="59" spans="1:12" ht="15.6" hidden="1">
      <c r="B59" s="182"/>
      <c r="C59" s="119"/>
      <c r="D59" s="119" t="s">
        <v>57</v>
      </c>
      <c r="E59" s="196"/>
      <c r="F59" s="119"/>
      <c r="G59" s="197"/>
      <c r="H59" s="199"/>
      <c r="I59" s="230"/>
    </row>
    <row r="60" spans="1:12" ht="15.6" hidden="1">
      <c r="B60" s="182"/>
      <c r="C60" s="119"/>
      <c r="D60" s="119" t="s">
        <v>83</v>
      </c>
      <c r="E60" s="196"/>
      <c r="F60" s="119"/>
      <c r="G60" s="197"/>
      <c r="H60" s="199"/>
      <c r="I60" s="230"/>
    </row>
    <row r="61" spans="1:12" ht="12" customHeight="1">
      <c r="B61" s="182"/>
      <c r="C61" s="119"/>
      <c r="D61" s="119"/>
      <c r="E61" s="119"/>
      <c r="F61" s="119"/>
      <c r="G61" s="119"/>
      <c r="H61" s="200"/>
      <c r="I61" s="230"/>
    </row>
    <row r="62" spans="1:12">
      <c r="B62" s="182"/>
      <c r="C62" s="189"/>
      <c r="D62" s="119"/>
      <c r="E62" s="119"/>
      <c r="F62" s="201"/>
      <c r="G62" s="202"/>
      <c r="H62" s="200"/>
      <c r="I62" s="230"/>
    </row>
    <row r="63" spans="1:12">
      <c r="B63" s="182"/>
      <c r="C63" s="189"/>
      <c r="D63" s="119"/>
      <c r="E63" s="119"/>
      <c r="F63" s="201"/>
      <c r="G63" s="202"/>
      <c r="H63" s="190"/>
      <c r="I63" s="230"/>
    </row>
    <row r="64" spans="1:12">
      <c r="B64" s="182"/>
      <c r="C64" s="189"/>
      <c r="D64" s="119"/>
      <c r="E64" s="119"/>
      <c r="F64" s="201"/>
      <c r="G64" s="203"/>
      <c r="H64" s="190"/>
      <c r="I64" s="230"/>
    </row>
    <row r="65" spans="2:9">
      <c r="B65" s="182"/>
      <c r="C65" s="278" t="s">
        <v>96</v>
      </c>
      <c r="D65" s="279"/>
      <c r="E65" s="279"/>
      <c r="F65" s="279"/>
      <c r="G65" s="279"/>
      <c r="H65" s="279"/>
      <c r="I65" s="230"/>
    </row>
    <row r="66" spans="2:9" ht="15" thickBot="1">
      <c r="B66" s="280"/>
      <c r="C66" s="281"/>
      <c r="D66" s="281"/>
      <c r="E66" s="281"/>
      <c r="F66" s="281"/>
      <c r="G66" s="281"/>
      <c r="H66" s="281"/>
      <c r="I66" s="282"/>
    </row>
    <row r="67" spans="2:9" ht="15" thickTop="1">
      <c r="H67" s="119"/>
    </row>
    <row r="69" spans="2:9">
      <c r="C69" s="210"/>
      <c r="D69" s="210"/>
      <c r="F69" s="210"/>
      <c r="G69" s="211"/>
    </row>
    <row r="71" spans="2:9" ht="18">
      <c r="C71" s="212"/>
    </row>
  </sheetData>
  <mergeCells count="35">
    <mergeCell ref="H23:H25"/>
    <mergeCell ref="H32:H34"/>
    <mergeCell ref="D26:D28"/>
    <mergeCell ref="C23:C25"/>
    <mergeCell ref="E23:E25"/>
    <mergeCell ref="F23:F25"/>
    <mergeCell ref="E32:E34"/>
    <mergeCell ref="F32:F34"/>
    <mergeCell ref="G32:G34"/>
    <mergeCell ref="G23:G25"/>
    <mergeCell ref="E26:E28"/>
    <mergeCell ref="F26:F28"/>
    <mergeCell ref="G26:G28"/>
    <mergeCell ref="D2:F2"/>
    <mergeCell ref="D4:E4"/>
    <mergeCell ref="F4:H4"/>
    <mergeCell ref="G12:H12"/>
    <mergeCell ref="G13:H13"/>
    <mergeCell ref="F11:H11"/>
    <mergeCell ref="C48:H48"/>
    <mergeCell ref="G14:H14"/>
    <mergeCell ref="G15:H15"/>
    <mergeCell ref="D24:D25"/>
    <mergeCell ref="H26:H28"/>
    <mergeCell ref="H29:H31"/>
    <mergeCell ref="C45:H45"/>
    <mergeCell ref="C29:C31"/>
    <mergeCell ref="E29:E31"/>
    <mergeCell ref="F29:F31"/>
    <mergeCell ref="G29:G31"/>
    <mergeCell ref="D30:D31"/>
    <mergeCell ref="C26:C28"/>
    <mergeCell ref="C46:G46"/>
    <mergeCell ref="C32:C34"/>
    <mergeCell ref="D32:D34"/>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xl/worksheets/sheet9.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56"/>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AMOUR</vt:lpstr>
      <vt:lpstr>CGV</vt:lpstr>
      <vt:lpstr>DOSSIER</vt:lpstr>
      <vt:lpstr>CONTRAT</vt:lpstr>
      <vt:lpstr>ACCOMPTE</vt:lpstr>
      <vt:lpstr>AUTORISATION DE PUBLICATION</vt:lpstr>
      <vt:lpstr>CGV </vt:lpstr>
      <vt:lpstr>FACTURE</vt:lpstr>
      <vt:lpstr>RAPPEL</vt:lpstr>
      <vt:lpstr>BASE PRODUITS</vt:lpstr>
      <vt:lpstr>DOSSIER!PA</vt:lpstr>
      <vt:lpstr>PA</vt:lpstr>
      <vt:lpstr>ACCOMPTE!Zone_d_impression</vt:lpstr>
      <vt:lpstr>AMOUR!Zone_d_impression</vt:lpstr>
      <vt:lpstr>'AUTORISATION DE PUBLICATION'!Zone_d_impression</vt:lpstr>
      <vt:lpstr>CGV!Zone_d_impression</vt:lpstr>
      <vt:lpstr>'CGV '!Zone_d_impression</vt:lpstr>
      <vt:lpstr>CONTRAT!Zone_d_impression</vt:lpstr>
      <vt:lpstr>DOSSIER!Zone_d_impression</vt:lpstr>
      <vt:lpstr>FACTURE!Zone_d_impression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2023-07-30T14:53:21Z</cp:lastPrinted>
  <dcterms:created xsi:type="dcterms:W3CDTF">2020-04-16T07:45:16Z</dcterms:created>
  <dcterms:modified xsi:type="dcterms:W3CDTF">2025-01-29T14:02:14Z</dcterms:modified>
</cp:coreProperties>
</file>