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36" windowWidth="13308" windowHeight="10080" tabRatio="421"/>
  </bookViews>
  <sheets>
    <sheet name="COUPLE" sheetId="1" r:id="rId1"/>
    <sheet name="DOSSIER" sheetId="9" state="hidden" r:id="rId2"/>
    <sheet name="CONTRAT" sheetId="3" state="hidden" r:id="rId3"/>
    <sheet name="CGV" sheetId="14" state="hidden" r:id="rId4"/>
    <sheet name="FACTURE" sheetId="5" state="hidden" r:id="rId5"/>
    <sheet name="AUTORISATION DE PUBLICATION" sheetId="12" state="hidden" r:id="rId6"/>
    <sheet name="RAPPEL" sheetId="10" state="hidden" r:id="rId7"/>
    <sheet name="BASE PRODUITS" sheetId="6" state="hidden" r:id="rId8"/>
  </sheets>
  <externalReferences>
    <externalReference r:id="rId9"/>
    <externalReference r:id="rId10"/>
    <externalReference r:id="rId11"/>
  </externalReferences>
  <definedNames>
    <definedName name="PA" localSheetId="1">DOSSIER!$A$2:$I$47</definedName>
    <definedName name="PA" localSheetId="6">#REF!</definedName>
    <definedName name="PA">COUPLE!$A$2:$I$54</definedName>
    <definedName name="TotalDépensesMensuelles" localSheetId="5">SUM(#REF!)</definedName>
    <definedName name="TotalDépensesMensuelles" localSheetId="7">SUM(#REF!)</definedName>
    <definedName name="TotalDépensesMensuelles" localSheetId="3">SUM(#REF!)</definedName>
    <definedName name="TotalDépensesMensuelles" localSheetId="2">SUM(#REF!)</definedName>
    <definedName name="TotalDépensesMensuelles" localSheetId="1">SUM(#REF!)</definedName>
    <definedName name="TotalDépensesMensuelles" localSheetId="4">SUM(#REF!)</definedName>
    <definedName name="TotalDépensesMensuelles">SUM(#REF!)</definedName>
    <definedName name="TotalRevenusMensuels" localSheetId="5">SUM(#REF!)</definedName>
    <definedName name="TotalRevenusMensuels" localSheetId="7">SUM(#REF!)</definedName>
    <definedName name="TotalRevenusMensuels" localSheetId="3">SUM(#REF!)</definedName>
    <definedName name="TotalRevenusMensuels" localSheetId="2">SUM(#REF!)</definedName>
    <definedName name="TotalRevenusMensuels" localSheetId="1">SUM(#REF!)</definedName>
    <definedName name="TotalRevenusMensuels" localSheetId="4">SUM(#REF!)</definedName>
    <definedName name="TotalRevenusMensuels">SUM(#REF!)</definedName>
    <definedName name="Z_7CC668C6_3844_4CC0_92CD_1DDF109DC849_.wvu.PrintArea" localSheetId="0" hidden="1">COUPLE!$A$1:$I$54</definedName>
    <definedName name="Z_7CC668C6_3844_4CC0_92CD_1DDF109DC849_.wvu.PrintArea" localSheetId="1" hidden="1">DOSSIER!$A$1:$I$45</definedName>
    <definedName name="_xlnm.Print_Area" localSheetId="5">'AUTORISATION DE PUBLICATION'!$A$2:$I$42</definedName>
    <definedName name="_xlnm.Print_Area" localSheetId="3">CGV!$A$1:$C$113</definedName>
    <definedName name="_xlnm.Print_Area" localSheetId="2">CONTRAT!$A$1:$I$53</definedName>
    <definedName name="_xlnm.Print_Area" localSheetId="0">COUPLE!$A$1:$K$69</definedName>
    <definedName name="_xlnm.Print_Area" localSheetId="1">DOSSIER!$A$1:$K$59</definedName>
    <definedName name="_xlnm.Print_Area" localSheetId="4">FACTURE!$B$3:$I$66</definedName>
  </definedNames>
  <calcPr calcId="125725"/>
  <customWorkbookViews>
    <customWorkbookView name="PAGE" guid="{7CC668C6-3844-4CC0-92CD-1DDF109DC849}" maximized="1" xWindow="1" yWindow="1" windowWidth="1600" windowHeight="670" tabRatio="136" activeSheetId="1"/>
  </customWorkbookViews>
  <fileRecoveryPr repairLoad="1"/>
</workbook>
</file>

<file path=xl/calcChain.xml><?xml version="1.0" encoding="utf-8"?>
<calcChain xmlns="http://schemas.openxmlformats.org/spreadsheetml/2006/main">
  <c r="G41" i="6"/>
  <c r="G24"/>
  <c r="G23"/>
  <c r="G22"/>
  <c r="G21"/>
  <c r="G20"/>
  <c r="G19"/>
  <c r="G18"/>
  <c r="G17"/>
  <c r="G16"/>
  <c r="G15"/>
  <c r="G14"/>
  <c r="G13"/>
  <c r="Q12"/>
  <c r="P12"/>
  <c r="G12"/>
  <c r="G11"/>
  <c r="G10"/>
  <c r="G9"/>
  <c r="G8"/>
  <c r="B38" i="12" l="1"/>
  <c r="D15"/>
  <c r="E11"/>
  <c r="E9"/>
  <c r="L53" i="5" l="1"/>
  <c r="L52" s="1"/>
  <c r="K52"/>
  <c r="H52"/>
  <c r="L51"/>
  <c r="K51"/>
  <c r="L50"/>
  <c r="K50"/>
  <c r="L49"/>
  <c r="K49"/>
  <c r="L48" s="1"/>
  <c r="K48"/>
  <c r="L47"/>
  <c r="K47"/>
  <c r="L46" s="1"/>
  <c r="K46"/>
  <c r="H46"/>
  <c r="L45" s="1"/>
  <c r="K45"/>
  <c r="L44"/>
  <c r="K44"/>
  <c r="H44"/>
  <c r="L43"/>
  <c r="K43"/>
  <c r="H43"/>
  <c r="L42"/>
  <c r="K42"/>
  <c r="H42" s="1"/>
  <c r="D42"/>
  <c r="L41"/>
  <c r="K41"/>
  <c r="L40"/>
  <c r="K40"/>
  <c r="H40"/>
  <c r="L39"/>
  <c r="K39"/>
  <c r="H39"/>
  <c r="L38" s="1"/>
  <c r="K38"/>
  <c r="H38"/>
  <c r="L37" s="1"/>
  <c r="K37"/>
  <c r="H37"/>
  <c r="L36" s="1"/>
  <c r="K36"/>
  <c r="H36"/>
  <c r="L35" s="1"/>
  <c r="K35"/>
  <c r="H35"/>
  <c r="L34"/>
  <c r="K34"/>
  <c r="L33"/>
  <c r="K33"/>
  <c r="L32"/>
  <c r="K32"/>
  <c r="L31"/>
  <c r="K31"/>
  <c r="L30"/>
  <c r="K30"/>
  <c r="L29"/>
  <c r="K29"/>
  <c r="L28"/>
  <c r="K28"/>
  <c r="D28"/>
  <c r="L27"/>
  <c r="K27"/>
  <c r="D27"/>
  <c r="L26"/>
  <c r="K26"/>
  <c r="D26"/>
  <c r="L25"/>
  <c r="K25"/>
  <c r="L24"/>
  <c r="K24"/>
  <c r="D24"/>
  <c r="L23"/>
  <c r="K23"/>
  <c r="D23"/>
  <c r="L22"/>
  <c r="K22"/>
  <c r="H16"/>
  <c r="G15"/>
  <c r="Q14"/>
  <c r="P14"/>
  <c r="G14"/>
  <c r="G13"/>
  <c r="G12"/>
  <c r="F11"/>
  <c r="F10"/>
  <c r="F9"/>
  <c r="G6"/>
  <c r="D6"/>
  <c r="E46" i="3"/>
  <c r="B46"/>
  <c r="G42"/>
  <c r="C42"/>
  <c r="H24"/>
  <c r="E24"/>
  <c r="C24"/>
  <c r="G22"/>
  <c r="D22"/>
  <c r="D40" i="5" l="1"/>
  <c r="I20" i="3"/>
  <c r="H20"/>
  <c r="G20"/>
  <c r="D20"/>
  <c r="G15" i="12" s="1"/>
  <c r="G18" i="3"/>
  <c r="D18"/>
  <c r="F13"/>
  <c r="D13"/>
  <c r="D11"/>
  <c r="E9"/>
  <c r="E56" i="9"/>
  <c r="E54"/>
  <c r="F51"/>
  <c r="E51"/>
  <c r="C47"/>
  <c r="F29" l="1"/>
  <c r="H27"/>
  <c r="E27"/>
  <c r="H25"/>
  <c r="G21"/>
  <c r="D21"/>
  <c r="I19"/>
  <c r="G19"/>
  <c r="F19"/>
  <c r="D19"/>
  <c r="I17"/>
  <c r="G17"/>
  <c r="F17"/>
  <c r="D17"/>
  <c r="H15"/>
  <c r="F15"/>
  <c r="D15"/>
  <c r="I13"/>
  <c r="H13"/>
  <c r="D13"/>
  <c r="I11"/>
  <c r="H11"/>
  <c r="D11"/>
</calcChain>
</file>

<file path=xl/sharedStrings.xml><?xml version="1.0" encoding="utf-8"?>
<sst xmlns="http://schemas.openxmlformats.org/spreadsheetml/2006/main" count="533" uniqueCount="436">
  <si>
    <t>Adresse:</t>
  </si>
  <si>
    <t>Type de séance:</t>
  </si>
  <si>
    <t>Mail:</t>
  </si>
  <si>
    <t>N° de téléphone</t>
  </si>
  <si>
    <t xml:space="preserve">Ville: </t>
  </si>
  <si>
    <t>Code postal:</t>
  </si>
  <si>
    <t>Mode paiement acompte 50 €</t>
  </si>
  <si>
    <t>Date convenue de la séance:</t>
  </si>
  <si>
    <t>Demande de paiement en plusieurs fois?</t>
  </si>
  <si>
    <t>livraison des photos après le dernier paiement</t>
  </si>
  <si>
    <t>(sans être mentionné)</t>
  </si>
  <si>
    <t>Autorisation de publication site et réseaux sociaux:</t>
  </si>
  <si>
    <t>2 photos offertes si OUI</t>
  </si>
  <si>
    <t>Comment m'avez-vous connu?</t>
  </si>
  <si>
    <t>Merci d'avoir le pris le temps de compléter le questionnaire.</t>
  </si>
  <si>
    <t>Mode de paiement du reste :</t>
  </si>
  <si>
    <t>GROSSESSE</t>
  </si>
  <si>
    <t>Une chose que je dois savoir sur vous ou bébé? (santé? Allergie?...)</t>
  </si>
  <si>
    <t>Heure:</t>
  </si>
  <si>
    <t>OUI/NON</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</si>
  <si>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</si>
  <si>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</si>
  <si>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</si>
  <si>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</si>
  <si>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</si>
  <si>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</si>
  <si>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</si>
  <si>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</si>
  <si>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</si>
  <si>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</si>
  <si>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</si>
  <si>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</si>
  <si>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</si>
  <si>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</si>
  <si>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</si>
  <si>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</si>
  <si>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</si>
  <si>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</si>
  <si>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Noms et prénoms des clients</t>
  </si>
  <si>
    <t>Nom et prénom du photographe</t>
  </si>
  <si>
    <t>Signatures des clients</t>
  </si>
  <si>
    <t>Signature du photographe</t>
  </si>
  <si>
    <t>Ville;</t>
  </si>
  <si>
    <t>TARIF:</t>
  </si>
  <si>
    <t>ACOMPTE</t>
  </si>
  <si>
    <t>RESTE SEANCE</t>
  </si>
  <si>
    <t xml:space="preserve"> C E L I N E   M A H I E U   P H O T O G R A P H I E </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</si>
  <si>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</si>
  <si>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</si>
  <si>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</si>
  <si>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</si>
  <si>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</si>
  <si>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</si>
  <si>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</si>
  <si>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</si>
  <si>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</si>
  <si>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</si>
  <si>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</si>
  <si>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</si>
  <si>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</si>
  <si>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</si>
  <si>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</si>
  <si>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</si>
  <si>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</si>
  <si>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</si>
  <si>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</si>
  <si>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</si>
  <si>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</si>
  <si>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</si>
  <si>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</si>
  <si>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</si>
  <si>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</si>
  <si>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</si>
  <si>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</si>
  <si>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</si>
  <si>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</si>
  <si>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</si>
  <si>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</si>
  <si>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</si>
  <si>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</si>
  <si>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</si>
  <si>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</si>
  <si>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</si>
  <si>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</si>
  <si>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</si>
  <si>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</si>
  <si>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</si>
  <si>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</si>
  <si>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</si>
  <si>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</si>
  <si>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</si>
  <si>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</si>
  <si>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</si>
  <si>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</si>
  <si>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</si>
  <si>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</si>
  <si>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</si>
  <si>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</si>
  <si>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</si>
  <si>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</si>
  <si>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</si>
  <si>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</si>
  <si>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</si>
  <si>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</si>
  <si>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</si>
  <si>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</si>
  <si>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</si>
  <si>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</si>
  <si>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</si>
  <si>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</si>
  <si>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</si>
  <si>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</si>
  <si>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</si>
  <si>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</si>
  <si>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</si>
  <si>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</si>
  <si>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</si>
  <si>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</si>
  <si>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</si>
  <si>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</si>
  <si>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</si>
  <si>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</si>
  <si>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</si>
  <si>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</si>
  <si>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</si>
  <si>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</si>
  <si>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</si>
  <si>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</si>
  <si>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</si>
  <si>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</si>
  <si>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</si>
  <si>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</si>
  <si>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</si>
  <si>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</si>
  <si>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</si>
  <si>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</si>
  <si>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</si>
  <si>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</si>
  <si>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</si>
  <si>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</si>
  <si>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</si>
  <si>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</si>
  <si>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</si>
  <si>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</si>
  <si>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</si>
  <si>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</si>
  <si>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</si>
  <si>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</si>
  <si>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</si>
  <si>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</si>
  <si>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</si>
  <si>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</si>
  <si>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</si>
  <si>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TYPE DE SEANCE RESERVEE</t>
  </si>
  <si>
    <t>Date:</t>
  </si>
  <si>
    <t>FORMULE</t>
  </si>
  <si>
    <t>NB:</t>
  </si>
  <si>
    <t>AUTORISATION PUBLI:</t>
  </si>
  <si>
    <t>MOYEN PAIEMENT ACOMPTE</t>
  </si>
  <si>
    <t>MOYEN RESTE JOUR J</t>
  </si>
  <si>
    <t>AVANT SEANCE</t>
  </si>
  <si>
    <t>APRES SEANCE</t>
  </si>
  <si>
    <t>QUESTIONNAIRE</t>
  </si>
  <si>
    <t xml:space="preserve">RESERVATION </t>
  </si>
  <si>
    <t>PHOTO</t>
  </si>
  <si>
    <t>CHOIX</t>
  </si>
  <si>
    <t>FACTURE</t>
  </si>
  <si>
    <t>PDF</t>
  </si>
  <si>
    <t>ENVOI</t>
  </si>
  <si>
    <t>RECEPTION</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</si>
  <si>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</si>
  <si>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</si>
  <si>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</si>
  <si>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</si>
  <si>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</si>
  <si>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</si>
  <si>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</si>
  <si>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</si>
  <si>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</si>
  <si>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</si>
  <si>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</si>
  <si>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</si>
  <si>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</si>
  <si>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</si>
  <si>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</si>
  <si>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</si>
  <si>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</si>
  <si>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</si>
  <si>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</si>
  <si>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DOCS A FAIRE</t>
  </si>
  <si>
    <t>CLASSER LES BESTE</t>
  </si>
  <si>
    <t>N° CLIENT</t>
  </si>
  <si>
    <t>N° FACT</t>
  </si>
  <si>
    <t>Notes:</t>
  </si>
  <si>
    <t>Supplément bain de lait?</t>
  </si>
  <si>
    <t>Suplément Bain de lait?</t>
  </si>
  <si>
    <t>SUPPLEMENT BAIN DE LAIT</t>
  </si>
  <si>
    <t>5 PHOTOS solo</t>
  </si>
  <si>
    <t>10 PHOTOS duo</t>
  </si>
  <si>
    <t>10 PHOTOS SOLO</t>
  </si>
  <si>
    <t>20 PHOTOS SOLO</t>
  </si>
  <si>
    <t>10 PHOTOS / 1H</t>
  </si>
  <si>
    <t>20 PHOTOS /1H</t>
  </si>
  <si>
    <t>30 PHOTOS /1H30</t>
  </si>
  <si>
    <t>SUPPORTS?</t>
  </si>
  <si>
    <t>OPTION</t>
  </si>
  <si>
    <t>Option magazine</t>
  </si>
  <si>
    <t>OPTION MAGAZINE</t>
  </si>
  <si>
    <t>SUPPLEMENT BAIN E LAIT</t>
  </si>
  <si>
    <t>P20</t>
  </si>
  <si>
    <t>SUPPORT</t>
  </si>
  <si>
    <r>
      <t xml:space="preserve">Merci de remplir ce questionnaire, les réponses me permettront de préparer au mieux la séance pour la rendre inoubliable. Merci de de pas enregistrer ce document en pdf mais </t>
    </r>
    <r>
      <rPr>
        <b/>
        <i/>
        <u/>
        <sz val="9"/>
        <color indexed="8"/>
        <rFont val="Calibri"/>
        <family val="2"/>
      </rPr>
      <t xml:space="preserve">le laisser au même format. </t>
    </r>
    <r>
      <rPr>
        <b/>
        <i/>
        <sz val="9"/>
        <color indexed="8"/>
        <rFont val="Calibri"/>
        <family val="2"/>
      </rPr>
      <t>Me l'envoyer à celinemahieu@yahoo.fr</t>
    </r>
  </si>
  <si>
    <t>QUESTIONS PRISE DE VUE</t>
  </si>
  <si>
    <t>Avez-vous des complexes particuliers?</t>
  </si>
  <si>
    <t>pour coller parfaitement à vos attentes, voilà quelques questions afin de savoir ce que vous attendez</t>
  </si>
  <si>
    <t>Aimez vous les photos les yeux fermées?</t>
  </si>
  <si>
    <t>cela crée une atmosphère particulière, moi j'aime, mais c'est vos photos!:-)</t>
  </si>
  <si>
    <t>QUESTIONS POST TRAITEMENT</t>
  </si>
  <si>
    <t>Aimeriez-vous des photos en noir et blanc?</t>
  </si>
  <si>
    <t>OUI QUELQUES UNES / NON</t>
  </si>
  <si>
    <t>Avez-vous des complexes particuliers? quoi?</t>
  </si>
  <si>
    <t>CELINE MAHIEU EI</t>
  </si>
  <si>
    <t>OUI</t>
  </si>
  <si>
    <t>QUESTION</t>
  </si>
  <si>
    <t xml:space="preserve">Qu'attendez-vous de la séance? </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</si>
  <si>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</si>
  <si>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</si>
  <si>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t>L'acompte est à régler 10 jours minimum avant la séance et le restant est du le jour de la séance.</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</si>
  <si>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</si>
  <si>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</si>
  <si>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</si>
  <si>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</si>
  <si>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</si>
  <si>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</si>
  <si>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</si>
  <si>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</si>
  <si>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MAHIEU CELINE</t>
  </si>
  <si>
    <t>Nom + prénom de la cliente</t>
  </si>
  <si>
    <t>Nom de famille et Prénom de la cliente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</si>
  <si>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</si>
  <si>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</si>
  <si>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</si>
  <si>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</si>
  <si>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</si>
  <si>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</si>
  <si>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</si>
  <si>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</si>
  <si>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</si>
  <si>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</si>
  <si>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</si>
  <si>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</si>
  <si>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</si>
  <si>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</si>
  <si>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</si>
  <si>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</si>
  <si>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</si>
  <si>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</si>
  <si>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</si>
  <si>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</si>
  <si>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</si>
  <si>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</si>
  <si>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</si>
  <si>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</si>
  <si>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</si>
  <si>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</si>
  <si>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</si>
  <si>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</si>
  <si>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</si>
  <si>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</si>
  <si>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</si>
  <si>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</si>
  <si>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</si>
  <si>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</si>
  <si>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</si>
  <si>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</si>
  <si>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</si>
  <si>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</si>
  <si>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</si>
  <si>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</si>
  <si>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</si>
  <si>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</si>
  <si>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</si>
  <si>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</si>
  <si>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</si>
  <si>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</si>
  <si>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</si>
  <si>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</si>
  <si>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</si>
  <si>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</si>
  <si>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</si>
  <si>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Nb de photos / formule/ tarifs</t>
  </si>
  <si>
    <t>MAQUILLAGE COIFFURE 50€ / NON</t>
  </si>
  <si>
    <t>OPTION MAQUILLAGE COIFFURE</t>
  </si>
  <si>
    <t>30 PHOTOS / 2H</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</si>
  <si>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</si>
  <si>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</si>
  <si>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</si>
  <si>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</si>
  <si>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</si>
  <si>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</si>
  <si>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</si>
  <si>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</si>
  <si>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</si>
  <si>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</si>
  <si>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</si>
  <si>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P37</t>
  </si>
  <si>
    <t>TARIFS 2023</t>
  </si>
  <si>
    <t>P38</t>
  </si>
  <si>
    <t>OFFRE AUTORISATION DE PUBLICATION</t>
  </si>
  <si>
    <t>2 PHOTOS OFFERTES</t>
  </si>
  <si>
    <t>COUPLE</t>
  </si>
  <si>
    <t>ex: 25 ans / 1m80</t>
  </si>
  <si>
    <t xml:space="preserve">Age de madame + taille </t>
  </si>
  <si>
    <t xml:space="preserve"> Quel style attendez-vous? Robe? Tenues du quotidien? Sous-vetements?</t>
  </si>
  <si>
    <t>lequels</t>
  </si>
  <si>
    <t>P40</t>
  </si>
  <si>
    <t>P41</t>
  </si>
  <si>
    <t>Lunettes à conserver?</t>
  </si>
  <si>
    <t>lunettes à conserver?</t>
  </si>
  <si>
    <t>oui/non</t>
  </si>
  <si>
    <t xml:space="preserve">Age de monsieur + taille </t>
  </si>
  <si>
    <t>Noms de famille et prénoms de madame:</t>
  </si>
  <si>
    <t>Noms de famille et prénoms de monsieur:</t>
  </si>
  <si>
    <t>NOM DE MONSIEUR:</t>
  </si>
  <si>
    <t>NOM DE MADAME</t>
  </si>
  <si>
    <t>Personne 2:</t>
  </si>
  <si>
    <t>OUI ( MAGAZINE 40€)</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</si>
  <si>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</si>
  <si>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</si>
  <si>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</si>
  <si>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</si>
  <si>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</si>
  <si>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</si>
  <si>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</si>
  <si>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</si>
  <si>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</si>
  <si>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</si>
  <si>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</si>
  <si>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</si>
  <si>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</si>
  <si>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</si>
  <si>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VIREMENT/PAYPAL/CHEQUE</t>
  </si>
  <si>
    <t>VIREMENT/PAYPAL/CB/CHEQUE/ESPECES</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</si>
  <si>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</si>
  <si>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</si>
  <si>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</si>
  <si>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</si>
  <si>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</si>
  <si>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</si>
  <si>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</si>
  <si>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</si>
  <si>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</si>
  <si>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</si>
  <si>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</si>
  <si>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</si>
  <si>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</si>
  <si>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</si>
  <si>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</si>
  <si>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</si>
  <si>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</si>
  <si>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</si>
  <si>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</si>
  <si>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</si>
  <si>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</si>
  <si>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</si>
  <si>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</si>
  <si>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</si>
  <si>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</si>
  <si>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</si>
  <si>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</si>
  <si>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</si>
  <si>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SEANCE COUPLE FORMULE "SIGNATURE"</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</si>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</sst>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1">
    <font>
      <sz val="11"/>
      <color theme="1"/>
      <name val="Calibri"/>
      <family val="2"/>
      <scheme val="minor"/>
    </font>
    <font>
      <sz val="10"/>
      <color indexed="8"/>
      <name val="Calibri"/>
      <family val="2"/>
    </font>
    <font>
      <sz val="10"/>
      <color indexed="8"/>
      <name val="GeosansLight"/>
    </font>
    <font>
      <sz val="11"/>
      <color indexed="8"/>
      <name val="GeosansLight"/>
    </font>
    <font>
      <b/>
      <i/>
      <u/>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10"/>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b/>
      <sz val="9"/>
      <color theme="1"/>
      <name val="Calibri"/>
      <family val="2"/>
      <scheme val="minor"/>
    </font>
    <font>
      <sz val="7"/>
      <color theme="1"/>
      <name val="Calibri"/>
      <family val="2"/>
      <scheme val="minor"/>
    </font>
    <font>
      <sz val="9"/>
      <color theme="1"/>
      <name val="Calibri"/>
      <family val="2"/>
      <scheme val="minor"/>
    </font>
    <font>
      <i/>
      <sz val="9"/>
      <color theme="1"/>
      <name val="Calibri"/>
      <family val="2"/>
      <scheme val="minor"/>
    </font>
    <font>
      <sz val="10"/>
      <color rgb="FFFF0000"/>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theme="1"/>
      <name val="Calibri"/>
      <family val="2"/>
      <scheme val="minor"/>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b/>
      <i/>
      <sz val="11"/>
      <color theme="1"/>
      <name val="Calibri"/>
      <family val="2"/>
      <scheme val="minor"/>
    </font>
    <font>
      <sz val="6"/>
      <color theme="1"/>
      <name val="Calibri"/>
      <family val="2"/>
      <scheme val="minor"/>
    </font>
    <font>
      <sz val="28"/>
      <color theme="0"/>
      <name val="Segoe Script"/>
      <family val="4"/>
    </font>
    <font>
      <sz val="40"/>
      <color theme="0"/>
      <name val="Arial Rounded MT Bold"/>
      <family val="2"/>
    </font>
    <font>
      <sz val="8"/>
      <color rgb="FFFF0000"/>
      <name val="Calibri"/>
      <family val="2"/>
      <scheme val="minor"/>
    </font>
    <font>
      <i/>
      <sz val="6"/>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34">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thick">
        <color theme="4"/>
      </bottom>
      <diagonal/>
    </border>
    <border>
      <left/>
      <right/>
      <top style="medium">
        <color theme="2" tint="-9.9948118533890809E-2"/>
      </top>
      <bottom style="medium">
        <color theme="2" tint="-9.9948118533890809E-2"/>
      </bottom>
      <diagonal/>
    </border>
    <border>
      <left/>
      <right/>
      <top/>
      <bottom style="dashed">
        <color indexed="64"/>
      </bottom>
      <diagonal/>
    </border>
    <border>
      <left style="dotted">
        <color indexed="64"/>
      </left>
      <right/>
      <top/>
      <bottom/>
      <diagonal/>
    </border>
  </borders>
  <cellStyleXfs count="16">
    <xf numFmtId="0" fontId="0" fillId="0" borderId="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43" fontId="6" fillId="0" borderId="0" applyFont="0" applyFill="0" applyBorder="0" applyAlignment="0" applyProtection="0"/>
    <xf numFmtId="0" fontId="9" fillId="0" borderId="0">
      <alignment vertical="center"/>
    </xf>
    <xf numFmtId="0" fontId="6" fillId="0" borderId="0"/>
    <xf numFmtId="0" fontId="6" fillId="0" borderId="0">
      <alignment wrapText="1"/>
    </xf>
    <xf numFmtId="9" fontId="6"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Protection="0">
      <alignment horizontal="left" vertical="center"/>
    </xf>
    <xf numFmtId="0" fontId="13" fillId="0" borderId="0" applyNumberFormat="0" applyFill="0" applyBorder="0" applyProtection="0">
      <alignment vertical="top"/>
    </xf>
    <xf numFmtId="0" fontId="12" fillId="0" borderId="30" applyNumberFormat="0" applyFill="0" applyAlignment="0" applyProtection="0"/>
    <xf numFmtId="0" fontId="14" fillId="0" borderId="0" applyNumberFormat="0" applyFill="0" applyBorder="0" applyProtection="0">
      <alignment horizontal="right" vertical="center"/>
    </xf>
    <xf numFmtId="0" fontId="15" fillId="0" borderId="31" applyNumberFormat="0" applyFill="0" applyAlignment="0" applyProtection="0"/>
    <xf numFmtId="0" fontId="6" fillId="0" borderId="0" applyNumberFormat="0" applyFont="0" applyFill="0" applyBorder="0" applyProtection="0">
      <alignment horizontal="center"/>
    </xf>
    <xf numFmtId="0" fontId="16" fillId="0" borderId="0" applyNumberFormat="0" applyFill="0" applyBorder="0" applyAlignment="0" applyProtection="0"/>
  </cellStyleXfs>
  <cellXfs count="508">
    <xf numFmtId="0" fontId="0" fillId="0" borderId="0" xfId="0"/>
    <xf numFmtId="0" fontId="0" fillId="0" borderId="0" xfId="0" applyAlignment="1">
      <alignment vertical="center"/>
    </xf>
    <xf numFmtId="0" fontId="0" fillId="0" borderId="0" xfId="0"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18" fillId="2" borderId="0" xfId="0" applyFont="1" applyFill="1" applyBorder="1" applyAlignment="1">
      <alignment horizontal="right" vertical="center"/>
    </xf>
    <xf numFmtId="0" fontId="18" fillId="2" borderId="0" xfId="0" applyFont="1" applyFill="1" applyBorder="1" applyAlignment="1">
      <alignment vertical="center"/>
    </xf>
    <xf numFmtId="0" fontId="0" fillId="2" borderId="0" xfId="0" applyFill="1" applyAlignment="1">
      <alignment vertical="center"/>
    </xf>
    <xf numFmtId="0" fontId="18" fillId="0" borderId="0" xfId="0" applyFont="1" applyBorder="1" applyAlignment="1">
      <alignment vertical="center"/>
    </xf>
    <xf numFmtId="0" fontId="18" fillId="2" borderId="0" xfId="0" applyFont="1" applyFill="1" applyAlignment="1">
      <alignment horizontal="center" vertical="center"/>
    </xf>
    <xf numFmtId="0" fontId="18" fillId="2" borderId="1" xfId="0" applyFont="1" applyFill="1" applyBorder="1" applyAlignment="1">
      <alignment vertical="center"/>
    </xf>
    <xf numFmtId="0" fontId="18" fillId="0" borderId="0" xfId="0" applyFont="1" applyAlignment="1">
      <alignment vertical="center" wrapText="1"/>
    </xf>
    <xf numFmtId="0" fontId="0" fillId="0" borderId="0" xfId="0" applyAlignment="1">
      <alignment vertical="center" wrapText="1"/>
    </xf>
    <xf numFmtId="0" fontId="19" fillId="2" borderId="0" xfId="0" applyFont="1" applyFill="1" applyAlignment="1">
      <alignment vertical="center"/>
    </xf>
    <xf numFmtId="6" fontId="21" fillId="2" borderId="0" xfId="0" applyNumberFormat="1" applyFont="1" applyFill="1" applyBorder="1" applyAlignment="1">
      <alignment vertical="center"/>
    </xf>
    <xf numFmtId="0" fontId="18" fillId="2" borderId="0" xfId="0" applyFont="1" applyFill="1" applyAlignment="1">
      <alignment horizontal="center"/>
    </xf>
    <xf numFmtId="0" fontId="19"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3" fillId="2" borderId="1" xfId="0" applyFont="1" applyFill="1" applyBorder="1" applyAlignment="1">
      <alignment vertical="center"/>
    </xf>
    <xf numFmtId="0" fontId="20" fillId="2" borderId="0" xfId="0" applyFont="1" applyFill="1" applyBorder="1" applyAlignment="1">
      <alignment horizontal="center" vertical="center"/>
    </xf>
    <xf numFmtId="0" fontId="26" fillId="2" borderId="0" xfId="0" applyFont="1" applyFill="1" applyBorder="1" applyAlignment="1">
      <alignment vertical="center"/>
    </xf>
    <xf numFmtId="0" fontId="27"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pplyBorder="1" applyAlignment="1">
      <alignment horizontal="center" vertical="center"/>
    </xf>
    <xf numFmtId="0" fontId="18" fillId="3" borderId="0"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18" fillId="3" borderId="0" xfId="0" applyFont="1" applyFill="1" applyAlignment="1">
      <alignment vertical="center"/>
    </xf>
    <xf numFmtId="14" fontId="18" fillId="3" borderId="0" xfId="0" applyNumberFormat="1" applyFont="1" applyFill="1" applyBorder="1" applyAlignment="1">
      <alignment horizontal="center" vertical="center"/>
    </xf>
    <xf numFmtId="6" fontId="18" fillId="3" borderId="2" xfId="0" applyNumberFormat="1" applyFont="1" applyFill="1" applyBorder="1" applyAlignment="1">
      <alignment horizontal="center" vertical="center"/>
    </xf>
    <xf numFmtId="0" fontId="28" fillId="0" borderId="1" xfId="0" applyFont="1" applyBorder="1" applyAlignment="1">
      <alignment vertical="center"/>
    </xf>
    <xf numFmtId="0" fontId="28" fillId="2" borderId="1" xfId="0" applyFont="1" applyFill="1" applyBorder="1" applyAlignment="1">
      <alignment vertical="center"/>
    </xf>
    <xf numFmtId="0" fontId="24" fillId="0" borderId="0" xfId="0" applyFont="1" applyAlignment="1">
      <alignment vertical="center"/>
    </xf>
    <xf numFmtId="0" fontId="26" fillId="0" borderId="0" xfId="0" applyFont="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6" fillId="2" borderId="0" xfId="0" applyNumberFormat="1" applyFont="1" applyFill="1" applyBorder="1" applyAlignment="1">
      <alignment horizontal="center" vertical="center"/>
    </xf>
    <xf numFmtId="6" fontId="18"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19" fillId="2" borderId="0" xfId="0" applyFont="1" applyFill="1" applyBorder="1" applyAlignment="1">
      <alignment horizontal="center" vertical="center"/>
    </xf>
    <xf numFmtId="0" fontId="18" fillId="2" borderId="0" xfId="0" applyFont="1" applyFill="1" applyBorder="1" applyAlignment="1">
      <alignment horizontal="right" vertical="center"/>
    </xf>
    <xf numFmtId="0" fontId="18" fillId="2" borderId="0" xfId="0" applyFont="1" applyFill="1" applyBorder="1" applyAlignment="1">
      <alignment vertical="center"/>
    </xf>
    <xf numFmtId="0" fontId="0" fillId="2" borderId="0" xfId="0" applyFill="1" applyAlignment="1">
      <alignment vertical="center"/>
    </xf>
    <xf numFmtId="0" fontId="18" fillId="0" borderId="0" xfId="0" applyFont="1" applyBorder="1" applyAlignment="1">
      <alignment vertical="center"/>
    </xf>
    <xf numFmtId="0" fontId="18" fillId="2" borderId="0" xfId="0" applyFont="1" applyFill="1" applyAlignment="1">
      <alignment horizontal="center" vertical="center"/>
    </xf>
    <xf numFmtId="0" fontId="18" fillId="3"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Alignment="1">
      <alignment vertical="center"/>
    </xf>
    <xf numFmtId="0" fontId="18" fillId="0" borderId="0" xfId="0" applyFont="1" applyAlignment="1">
      <alignment horizontal="center" vertical="center"/>
    </xf>
    <xf numFmtId="8" fontId="22" fillId="0" borderId="0" xfId="0" applyNumberFormat="1" applyFont="1" applyAlignment="1">
      <alignment horizontal="center" vertical="center"/>
    </xf>
    <xf numFmtId="0" fontId="0" fillId="2" borderId="0" xfId="0" applyFill="1"/>
    <xf numFmtId="0" fontId="18" fillId="3" borderId="0" xfId="0" applyFont="1" applyFill="1" applyAlignment="1">
      <alignment horizontal="center" vertical="center"/>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9" fontId="0" fillId="0" borderId="0" xfId="0" applyNumberFormat="1" applyProtection="1">
      <protection locked="0"/>
    </xf>
    <xf numFmtId="0" fontId="0" fillId="2" borderId="0" xfId="0" applyFill="1" applyProtection="1">
      <protection locked="0"/>
    </xf>
    <xf numFmtId="0" fontId="0" fillId="4" borderId="0" xfId="0" applyFill="1" applyBorder="1" applyAlignment="1" applyProtection="1">
      <alignment horizontal="left"/>
      <protection locked="0"/>
    </xf>
    <xf numFmtId="0" fontId="31" fillId="3" borderId="2"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2"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8" fillId="3" borderId="0" xfId="0" applyFont="1" applyFill="1" applyBorder="1" applyProtection="1">
      <protection locked="0"/>
    </xf>
    <xf numFmtId="0" fontId="7" fillId="4" borderId="0" xfId="1" applyFill="1" applyBorder="1" applyAlignment="1" applyProtection="1">
      <alignment horizontal="left"/>
      <protection locked="0"/>
    </xf>
    <xf numFmtId="0" fontId="19" fillId="0" borderId="0" xfId="0" applyFont="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7" fillId="5" borderId="9" xfId="0" applyFont="1" applyFill="1" applyBorder="1" applyAlignment="1" applyProtection="1">
      <alignment horizontal="center" vertical="center" wrapText="1"/>
      <protection locked="0"/>
    </xf>
    <xf numFmtId="0" fontId="38" fillId="0" borderId="0" xfId="0" applyFont="1" applyAlignment="1" applyProtection="1">
      <alignment horizontal="center" vertical="center"/>
      <protection locked="0"/>
    </xf>
    <xf numFmtId="43" fontId="6" fillId="0" borderId="0" xfId="3" applyFont="1" applyProtection="1">
      <protection locked="0"/>
    </xf>
    <xf numFmtId="9" fontId="6" fillId="0" borderId="11" xfId="7"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2" fontId="0" fillId="0" borderId="11" xfId="0" applyNumberFormat="1"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13" xfId="0" applyNumberFormat="1" applyFont="1" applyBorder="1" applyAlignment="1" applyProtection="1">
      <alignment horizontal="center" vertical="center"/>
      <protection locked="0"/>
    </xf>
    <xf numFmtId="4" fontId="40" fillId="0" borderId="14" xfId="0" applyNumberFormat="1" applyFont="1" applyBorder="1" applyAlignment="1" applyProtection="1">
      <alignment horizontal="center" vertical="center"/>
      <protection locked="0"/>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44" fillId="0" borderId="0" xfId="0" applyNumberFormat="1" applyFont="1" applyBorder="1" applyAlignment="1" applyProtection="1">
      <alignment horizontal="left"/>
      <protection locked="0"/>
    </xf>
    <xf numFmtId="43" fontId="45" fillId="0" borderId="0" xfId="3" applyFont="1" applyBorder="1" applyAlignment="1" applyProtection="1">
      <alignment horizontal="right"/>
    </xf>
    <xf numFmtId="43" fontId="44" fillId="0" borderId="0" xfId="3" applyFont="1" applyBorder="1" applyAlignment="1" applyProtection="1">
      <alignment horizontal="right" vertical="center"/>
    </xf>
    <xf numFmtId="0" fontId="47" fillId="0" borderId="0" xfId="0" applyFont="1" applyProtection="1">
      <protection locked="0"/>
    </xf>
    <xf numFmtId="43" fontId="47" fillId="0" borderId="0" xfId="0" applyNumberFormat="1" applyFont="1" applyProtection="1">
      <protection locked="0"/>
    </xf>
    <xf numFmtId="0" fontId="48" fillId="0" borderId="0" xfId="1" applyFont="1" applyProtection="1">
      <protection locked="0"/>
    </xf>
    <xf numFmtId="0" fontId="0" fillId="2" borderId="17" xfId="0" applyFill="1" applyBorder="1" applyProtection="1">
      <protection locked="0"/>
    </xf>
    <xf numFmtId="0" fontId="0" fillId="2" borderId="16" xfId="0" applyFill="1" applyBorder="1" applyProtection="1">
      <protection locked="0"/>
    </xf>
    <xf numFmtId="0" fontId="49" fillId="2" borderId="16" xfId="0" applyFont="1" applyFill="1" applyBorder="1" applyAlignment="1" applyProtection="1">
      <alignment vertical="center"/>
      <protection locked="0"/>
    </xf>
    <xf numFmtId="0" fontId="50" fillId="2" borderId="16" xfId="0" applyFont="1" applyFill="1" applyBorder="1" applyAlignment="1" applyProtection="1">
      <alignment vertical="center"/>
      <protection locked="0"/>
    </xf>
    <xf numFmtId="0" fontId="0" fillId="2" borderId="18"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19" xfId="0" applyFont="1" applyFill="1" applyBorder="1" applyProtection="1">
      <protection locked="0"/>
    </xf>
    <xf numFmtId="0" fontId="44" fillId="2" borderId="0" xfId="0" applyFont="1" applyFill="1" applyBorder="1" applyProtection="1">
      <protection locked="0"/>
    </xf>
    <xf numFmtId="0" fontId="29" fillId="2" borderId="0" xfId="0" applyFont="1" applyFill="1" applyBorder="1" applyProtection="1">
      <protection locked="0"/>
    </xf>
    <xf numFmtId="0" fontId="51" fillId="2" borderId="0" xfId="0" applyFont="1" applyFill="1" applyBorder="1" applyAlignment="1" applyProtection="1">
      <alignment horizontal="right" vertical="center"/>
      <protection locked="0"/>
    </xf>
    <xf numFmtId="0" fontId="52" fillId="2" borderId="0" xfId="0" applyFont="1" applyFill="1" applyBorder="1" applyAlignment="1" applyProtection="1">
      <alignment horizontal="left" vertical="center"/>
      <protection locked="0"/>
    </xf>
    <xf numFmtId="0" fontId="30" fillId="2" borderId="19"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19" xfId="0" applyFont="1" applyBorder="1" applyProtection="1">
      <protection locked="0"/>
    </xf>
    <xf numFmtId="0" fontId="0" fillId="0" borderId="19" xfId="0" applyBorder="1" applyProtection="1">
      <protection locked="0"/>
    </xf>
    <xf numFmtId="0" fontId="31" fillId="4" borderId="17" xfId="0" applyFont="1" applyFill="1" applyBorder="1" applyProtection="1">
      <protection locked="0"/>
    </xf>
    <xf numFmtId="0" fontId="0" fillId="4" borderId="16" xfId="0" applyFill="1" applyBorder="1" applyProtection="1">
      <protection locked="0"/>
    </xf>
    <xf numFmtId="0" fontId="0" fillId="3" borderId="20" xfId="0" applyFill="1" applyBorder="1" applyProtection="1">
      <protection locked="0"/>
    </xf>
    <xf numFmtId="0" fontId="0" fillId="3" borderId="16" xfId="0" applyFill="1" applyBorder="1" applyProtection="1">
      <protection locked="0"/>
    </xf>
    <xf numFmtId="0" fontId="31" fillId="3" borderId="16" xfId="0" applyFont="1" applyFill="1" applyBorder="1" applyAlignment="1" applyProtection="1">
      <alignment horizontal="left"/>
      <protection locked="0"/>
    </xf>
    <xf numFmtId="0" fontId="0" fillId="3" borderId="18" xfId="0" applyFill="1" applyBorder="1" applyProtection="1">
      <protection locked="0"/>
    </xf>
    <xf numFmtId="0" fontId="32" fillId="4" borderId="4" xfId="0" applyFont="1" applyFill="1" applyBorder="1" applyAlignment="1" applyProtection="1">
      <alignment horizontal="left" indent="1"/>
      <protection locked="0"/>
    </xf>
    <xf numFmtId="0" fontId="0" fillId="3" borderId="19"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21" xfId="0" applyFont="1" applyFill="1" applyBorder="1" applyAlignment="1" applyProtection="1">
      <alignment horizontal="left" indent="1"/>
      <protection locked="0"/>
    </xf>
    <xf numFmtId="1" fontId="0" fillId="4" borderId="22" xfId="0" applyNumberFormat="1" applyFill="1" applyBorder="1" applyAlignment="1" applyProtection="1">
      <alignment horizontal="left"/>
      <protection locked="0"/>
    </xf>
    <xf numFmtId="0" fontId="0" fillId="3" borderId="23" xfId="0" applyFill="1" applyBorder="1" applyProtection="1">
      <protection locked="0"/>
    </xf>
    <xf numFmtId="0" fontId="0" fillId="3" borderId="22" xfId="0" applyFill="1" applyBorder="1" applyProtection="1">
      <protection locked="0"/>
    </xf>
    <xf numFmtId="0" fontId="31" fillId="3" borderId="22"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3" xfId="0" applyFont="1" applyBorder="1" applyAlignment="1" applyProtection="1">
      <alignment horizontal="left"/>
      <protection locked="0"/>
    </xf>
    <xf numFmtId="0" fontId="31" fillId="0" borderId="3" xfId="0" applyFont="1" applyBorder="1" applyAlignment="1" applyProtection="1">
      <alignment horizontal="right"/>
      <protection locked="0"/>
    </xf>
    <xf numFmtId="0" fontId="31" fillId="0" borderId="3"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1" xfId="0" applyNumberFormat="1" applyBorder="1" applyAlignment="1" applyProtection="1">
      <alignment horizontal="left" vertical="center" wrapText="1"/>
      <protection locked="0"/>
    </xf>
    <xf numFmtId="49" fontId="0" fillId="0" borderId="2" xfId="0" applyNumberFormat="1" applyBorder="1" applyAlignment="1" applyProtection="1">
      <alignment horizontal="left" vertical="center"/>
      <protection locked="0"/>
    </xf>
    <xf numFmtId="2" fontId="0" fillId="0" borderId="11" xfId="0" applyNumberFormat="1" applyBorder="1" applyAlignment="1" applyProtection="1">
      <alignment vertical="center" wrapText="1"/>
      <protection locked="0"/>
    </xf>
    <xf numFmtId="167" fontId="0" fillId="0" borderId="12"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1" xfId="0" applyNumberForma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4" fontId="0" fillId="0" borderId="11" xfId="0" applyNumberFormat="1" applyBorder="1" applyAlignment="1" applyProtection="1">
      <alignment horizontal="center" vertical="center" wrapText="1"/>
    </xf>
    <xf numFmtId="49" fontId="0" fillId="0" borderId="24"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24"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0" fontId="0" fillId="0" borderId="13"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25" xfId="0" applyNumberFormat="1" applyFont="1" applyFill="1" applyBorder="1" applyAlignment="1" applyProtection="1">
      <alignment horizontal="center" vertical="center"/>
    </xf>
    <xf numFmtId="0" fontId="42" fillId="0" borderId="0" xfId="0" applyFont="1" applyBorder="1" applyProtection="1">
      <protection locked="0"/>
    </xf>
    <xf numFmtId="0" fontId="46" fillId="0" borderId="0" xfId="0" applyFont="1" applyBorder="1" applyProtection="1">
      <protection locked="0"/>
    </xf>
    <xf numFmtId="0" fontId="0" fillId="0" borderId="0" xfId="0" applyBorder="1" applyAlignment="1" applyProtection="1">
      <protection locked="0"/>
    </xf>
    <xf numFmtId="0" fontId="0" fillId="0" borderId="21" xfId="0" applyBorder="1" applyProtection="1">
      <protection locked="0"/>
    </xf>
    <xf numFmtId="0" fontId="0" fillId="0" borderId="22" xfId="0" applyBorder="1" applyProtection="1">
      <protection locked="0"/>
    </xf>
    <xf numFmtId="0" fontId="0" fillId="0" borderId="26" xfId="0" applyBorder="1" applyProtection="1">
      <protection locked="0"/>
    </xf>
    <xf numFmtId="0" fontId="0" fillId="3" borderId="0" xfId="0" applyFont="1" applyFill="1" applyBorder="1" applyAlignment="1" applyProtection="1">
      <alignment wrapText="1"/>
      <protection locked="0"/>
    </xf>
    <xf numFmtId="0" fontId="0" fillId="3" borderId="19" xfId="0" applyFont="1" applyFill="1" applyBorder="1" applyAlignment="1" applyProtection="1">
      <alignment wrapText="1"/>
      <protection locked="0"/>
    </xf>
    <xf numFmtId="0" fontId="53"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44" fillId="0" borderId="0" xfId="0" applyNumberFormat="1" applyFont="1" applyFill="1" applyAlignment="1">
      <alignment horizontal="center"/>
    </xf>
    <xf numFmtId="0" fontId="54" fillId="0" borderId="0" xfId="0" applyFont="1" applyAlignment="1">
      <alignment vertical="center"/>
    </xf>
    <xf numFmtId="0" fontId="55" fillId="0" borderId="0" xfId="0" applyFont="1"/>
    <xf numFmtId="0" fontId="33" fillId="3" borderId="27" xfId="0" applyFont="1" applyFill="1" applyBorder="1" applyAlignment="1">
      <alignment vertical="center"/>
    </xf>
    <xf numFmtId="0" fontId="33" fillId="3" borderId="28" xfId="0" applyFont="1" applyFill="1" applyBorder="1" applyAlignment="1">
      <alignment vertical="center" wrapText="1"/>
    </xf>
    <xf numFmtId="2" fontId="33" fillId="3" borderId="28" xfId="0" applyNumberFormat="1" applyFont="1" applyFill="1" applyBorder="1" applyAlignment="1">
      <alignment horizontal="right" vertical="center" wrapText="1"/>
    </xf>
    <xf numFmtId="0" fontId="33" fillId="3" borderId="28" xfId="0" applyFont="1" applyFill="1" applyBorder="1" applyAlignment="1">
      <alignment horizontal="left" vertical="center" wrapText="1" indent="1"/>
    </xf>
    <xf numFmtId="0" fontId="0" fillId="0" borderId="0" xfId="0" applyBorder="1"/>
    <xf numFmtId="2" fontId="33" fillId="3" borderId="28" xfId="7" applyNumberFormat="1" applyFont="1" applyFill="1" applyBorder="1" applyAlignment="1">
      <alignment horizontal="center" vertical="center" wrapText="1"/>
    </xf>
    <xf numFmtId="2" fontId="56" fillId="3" borderId="28" xfId="7" applyNumberFormat="1" applyFont="1" applyFill="1" applyBorder="1" applyAlignment="1">
      <alignment horizontal="center" vertical="center" wrapText="1"/>
    </xf>
    <xf numFmtId="2" fontId="6" fillId="7" borderId="29" xfId="7" applyNumberFormat="1" applyFont="1" applyFill="1" applyBorder="1" applyAlignment="1" applyProtection="1">
      <alignment horizontal="right" vertical="center" indent="1"/>
      <protection locked="0"/>
    </xf>
    <xf numFmtId="2" fontId="44" fillId="0" borderId="29" xfId="7" applyNumberFormat="1" applyFont="1" applyFill="1" applyBorder="1" applyAlignment="1">
      <alignment horizontal="center" vertical="center"/>
    </xf>
    <xf numFmtId="14" fontId="0" fillId="0" borderId="0" xfId="0" applyNumberFormat="1"/>
    <xf numFmtId="9" fontId="0" fillId="0" borderId="0" xfId="0" applyNumberFormat="1"/>
    <xf numFmtId="0" fontId="19" fillId="0" borderId="0" xfId="0" applyFont="1"/>
    <xf numFmtId="2" fontId="0" fillId="0" borderId="0" xfId="0" applyNumberFormat="1" applyAlignment="1">
      <alignment horizontal="right" vertical="center" indent="1"/>
    </xf>
    <xf numFmtId="2" fontId="6" fillId="0" borderId="0" xfId="7" applyNumberFormat="1" applyFont="1" applyAlignment="1">
      <alignment horizontal="right" indent="1"/>
    </xf>
    <xf numFmtId="2" fontId="44" fillId="0" borderId="0" xfId="7" applyNumberFormat="1" applyFont="1" applyFill="1" applyAlignment="1">
      <alignment horizontal="center"/>
    </xf>
    <xf numFmtId="0" fontId="18" fillId="2" borderId="0" xfId="0" applyFont="1" applyFill="1" applyBorder="1" applyAlignment="1">
      <alignment vertical="center" wrapText="1"/>
    </xf>
    <xf numFmtId="14" fontId="20" fillId="3" borderId="0" xfId="0" applyNumberFormat="1" applyFont="1" applyFill="1" applyBorder="1" applyAlignment="1">
      <alignment horizontal="center" vertical="center"/>
    </xf>
    <xf numFmtId="6" fontId="18" fillId="2" borderId="0" xfId="0" applyNumberFormat="1" applyFont="1" applyFill="1" applyBorder="1" applyAlignment="1">
      <alignment vertical="center"/>
    </xf>
    <xf numFmtId="0" fontId="18" fillId="0" borderId="9" xfId="0" applyFont="1" applyBorder="1" applyAlignment="1">
      <alignment horizontal="center" vertical="center"/>
    </xf>
    <xf numFmtId="0" fontId="18" fillId="0" borderId="9" xfId="0" applyFont="1" applyBorder="1" applyAlignment="1">
      <alignment vertical="center"/>
    </xf>
    <xf numFmtId="0" fontId="18" fillId="3" borderId="9" xfId="0" applyFont="1" applyFill="1" applyBorder="1" applyAlignment="1">
      <alignment vertical="center"/>
    </xf>
    <xf numFmtId="0" fontId="18" fillId="8" borderId="9" xfId="0" applyFont="1" applyFill="1" applyBorder="1" applyAlignment="1">
      <alignment vertical="center"/>
    </xf>
    <xf numFmtId="0" fontId="18" fillId="4" borderId="9" xfId="0" applyFont="1" applyFill="1" applyBorder="1" applyAlignment="1">
      <alignment horizontal="center" vertical="center"/>
    </xf>
    <xf numFmtId="0" fontId="26" fillId="4" borderId="9" xfId="0" applyFont="1" applyFill="1" applyBorder="1" applyAlignment="1">
      <alignment horizontal="center" vertical="center"/>
    </xf>
    <xf numFmtId="0" fontId="0" fillId="4" borderId="9" xfId="0" applyFill="1" applyBorder="1" applyAlignment="1">
      <alignment vertical="center"/>
    </xf>
    <xf numFmtId="0" fontId="17" fillId="3" borderId="26" xfId="0" applyFont="1" applyFill="1" applyBorder="1" applyAlignment="1" applyProtection="1">
      <alignment horizontal="left"/>
      <protection locked="0"/>
    </xf>
    <xf numFmtId="14" fontId="57" fillId="6" borderId="0" xfId="0" applyNumberFormat="1" applyFont="1" applyFill="1" applyBorder="1" applyAlignment="1" applyProtection="1">
      <alignment horizontal="left"/>
      <protection locked="0"/>
    </xf>
    <xf numFmtId="0" fontId="17" fillId="0" borderId="0" xfId="0" applyFont="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6" fontId="18" fillId="3" borderId="2" xfId="0" applyNumberFormat="1" applyFont="1" applyFill="1" applyBorder="1" applyAlignment="1">
      <alignment vertical="center"/>
    </xf>
    <xf numFmtId="0" fontId="0" fillId="7" borderId="0" xfId="0" applyFill="1"/>
    <xf numFmtId="2" fontId="6" fillId="7" borderId="0" xfId="7" applyNumberFormat="1" applyFont="1" applyFill="1" applyAlignment="1">
      <alignment horizontal="right" indent="1"/>
    </xf>
    <xf numFmtId="14" fontId="18" fillId="3" borderId="0" xfId="0" applyNumberFormat="1" applyFont="1" applyFill="1" applyAlignment="1">
      <alignment vertical="center"/>
    </xf>
    <xf numFmtId="0" fontId="18" fillId="2" borderId="0" xfId="0" applyFont="1" applyFill="1" applyAlignment="1">
      <alignment horizontal="left"/>
    </xf>
    <xf numFmtId="0" fontId="18" fillId="2" borderId="0" xfId="0" applyFont="1" applyFill="1" applyBorder="1" applyAlignment="1">
      <alignment horizontal="center" vertical="center"/>
    </xf>
    <xf numFmtId="0" fontId="0" fillId="9" borderId="29" xfId="0" applyFill="1" applyBorder="1" applyAlignment="1" applyProtection="1">
      <alignment vertical="center"/>
      <protection locked="0"/>
    </xf>
    <xf numFmtId="44" fontId="0" fillId="9" borderId="29" xfId="0" applyNumberFormat="1" applyFill="1" applyBorder="1" applyAlignment="1" applyProtection="1">
      <alignment horizontal="right" vertical="center" indent="1"/>
      <protection locked="0"/>
    </xf>
    <xf numFmtId="49" fontId="26" fillId="9" borderId="29" xfId="0" applyNumberFormat="1" applyFont="1" applyFill="1" applyBorder="1" applyAlignment="1" applyProtection="1">
      <alignment horizontal="left" vertical="center" indent="1"/>
      <protection locked="0"/>
    </xf>
    <xf numFmtId="44" fontId="0" fillId="10" borderId="29" xfId="0" applyNumberFormat="1" applyFill="1" applyBorder="1" applyAlignment="1" applyProtection="1">
      <alignment horizontal="right" vertical="center" indent="1"/>
      <protection locked="0"/>
    </xf>
    <xf numFmtId="49" fontId="26" fillId="10" borderId="29" xfId="0" applyNumberFormat="1" applyFont="1" applyFill="1" applyBorder="1" applyAlignment="1" applyProtection="1">
      <alignment horizontal="left" vertical="center" indent="1"/>
      <protection locked="0"/>
    </xf>
    <xf numFmtId="0" fontId="0" fillId="11" borderId="29" xfId="0" applyFill="1" applyBorder="1" applyAlignment="1" applyProtection="1">
      <alignment vertical="center"/>
      <protection locked="0"/>
    </xf>
    <xf numFmtId="44" fontId="0" fillId="11" borderId="29" xfId="0" applyNumberFormat="1" applyFill="1" applyBorder="1" applyAlignment="1" applyProtection="1">
      <alignment horizontal="right" vertical="center" indent="1"/>
      <protection locked="0"/>
    </xf>
    <xf numFmtId="49" fontId="26" fillId="11" borderId="29" xfId="0" applyNumberFormat="1" applyFont="1" applyFill="1" applyBorder="1" applyAlignment="1" applyProtection="1">
      <alignment horizontal="left" vertical="center" indent="1"/>
      <protection locked="0"/>
    </xf>
    <xf numFmtId="0" fontId="0" fillId="12" borderId="29" xfId="0" applyFill="1" applyBorder="1" applyAlignment="1" applyProtection="1">
      <alignment vertical="center"/>
      <protection locked="0"/>
    </xf>
    <xf numFmtId="44" fontId="0" fillId="12" borderId="29" xfId="0" applyNumberFormat="1" applyFill="1" applyBorder="1" applyAlignment="1" applyProtection="1">
      <alignment horizontal="right" vertical="center" indent="1"/>
      <protection locked="0"/>
    </xf>
    <xf numFmtId="49" fontId="26" fillId="12" borderId="29" xfId="0" applyNumberFormat="1" applyFont="1" applyFill="1" applyBorder="1" applyAlignment="1" applyProtection="1">
      <alignment horizontal="left" vertical="center" indent="1"/>
      <protection locked="0"/>
    </xf>
    <xf numFmtId="0" fontId="19" fillId="10" borderId="29" xfId="0" applyFont="1" applyFill="1" applyBorder="1" applyAlignment="1" applyProtection="1">
      <alignment vertical="center"/>
      <protection locked="0"/>
    </xf>
    <xf numFmtId="0" fontId="0" fillId="13" borderId="29" xfId="0" applyFill="1" applyBorder="1" applyAlignment="1" applyProtection="1">
      <alignment vertical="center"/>
      <protection locked="0"/>
    </xf>
    <xf numFmtId="44" fontId="0" fillId="13" borderId="29" xfId="0" applyNumberFormat="1" applyFill="1" applyBorder="1" applyAlignment="1" applyProtection="1">
      <alignment horizontal="right" vertical="center" indent="1"/>
      <protection locked="0"/>
    </xf>
    <xf numFmtId="49" fontId="26" fillId="13" borderId="29" xfId="0" applyNumberFormat="1" applyFont="1" applyFill="1" applyBorder="1" applyAlignment="1" applyProtection="1">
      <alignment horizontal="left" vertical="center" indent="1"/>
      <protection locked="0"/>
    </xf>
    <xf numFmtId="0" fontId="0" fillId="14" borderId="29" xfId="0" applyFill="1" applyBorder="1" applyAlignment="1" applyProtection="1">
      <alignment vertical="center"/>
      <protection locked="0"/>
    </xf>
    <xf numFmtId="44" fontId="0" fillId="14" borderId="29" xfId="0" applyNumberFormat="1" applyFill="1" applyBorder="1" applyAlignment="1" applyProtection="1">
      <alignment horizontal="right" vertical="center" indent="1"/>
      <protection locked="0"/>
    </xf>
    <xf numFmtId="49" fontId="26" fillId="14" borderId="29" xfId="0" applyNumberFormat="1" applyFont="1" applyFill="1" applyBorder="1" applyAlignment="1" applyProtection="1">
      <alignment horizontal="left" vertical="center" indent="1"/>
      <protection locked="0"/>
    </xf>
    <xf numFmtId="2" fontId="0" fillId="11" borderId="29"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2" borderId="0" xfId="0" applyFill="1" applyAlignment="1">
      <alignment horizontal="left" vertical="center"/>
    </xf>
    <xf numFmtId="0" fontId="20" fillId="2" borderId="0" xfId="0" applyFont="1" applyFill="1" applyAlignment="1">
      <alignment horizontal="center" vertical="center"/>
    </xf>
    <xf numFmtId="6" fontId="18" fillId="2" borderId="0" xfId="0" applyNumberFormat="1" applyFont="1" applyFill="1" applyBorder="1" applyAlignment="1">
      <alignment horizontal="center" vertical="center"/>
    </xf>
    <xf numFmtId="14" fontId="18" fillId="2" borderId="0" xfId="0" applyNumberFormat="1" applyFont="1" applyFill="1" applyAlignment="1">
      <alignment horizontal="center"/>
    </xf>
    <xf numFmtId="0" fontId="18" fillId="2" borderId="3" xfId="0" applyFont="1" applyFill="1" applyBorder="1" applyAlignment="1">
      <alignment vertical="center"/>
    </xf>
    <xf numFmtId="0" fontId="18" fillId="2" borderId="1" xfId="0" applyFont="1" applyFill="1" applyBorder="1" applyAlignment="1">
      <alignment horizontal="left"/>
    </xf>
    <xf numFmtId="0" fontId="62" fillId="2" borderId="0" xfId="0" applyFont="1" applyFill="1" applyAlignment="1">
      <alignment vertical="center"/>
    </xf>
    <xf numFmtId="0" fontId="0" fillId="0" borderId="1" xfId="0" applyBorder="1" applyAlignment="1">
      <alignment vertical="center"/>
    </xf>
    <xf numFmtId="0" fontId="0" fillId="2" borderId="1" xfId="0" applyFill="1" applyBorder="1" applyAlignment="1">
      <alignment horizontal="left" vertical="center"/>
    </xf>
    <xf numFmtId="0" fontId="20" fillId="2" borderId="1" xfId="0" applyFont="1" applyFill="1" applyBorder="1" applyAlignment="1">
      <alignment horizontal="center" vertical="center"/>
    </xf>
    <xf numFmtId="0" fontId="63" fillId="3" borderId="0" xfId="0" applyFont="1" applyFill="1" applyAlignment="1">
      <alignment vertical="center"/>
    </xf>
    <xf numFmtId="0" fontId="20" fillId="2" borderId="0" xfId="0" applyFont="1" applyFill="1" applyBorder="1" applyAlignment="1">
      <alignment vertical="center"/>
    </xf>
    <xf numFmtId="0" fontId="63" fillId="3" borderId="12" xfId="0" applyFont="1" applyFill="1" applyBorder="1" applyAlignment="1">
      <alignment vertical="center"/>
    </xf>
    <xf numFmtId="6" fontId="63" fillId="3" borderId="0" xfId="0" applyNumberFormat="1" applyFont="1" applyFill="1" applyBorder="1" applyAlignment="1">
      <alignment horizontal="center" vertical="center"/>
    </xf>
    <xf numFmtId="0" fontId="18" fillId="3" borderId="0" xfId="0" applyFont="1" applyFill="1" applyBorder="1" applyAlignment="1">
      <alignment horizontal="center" vertical="center"/>
    </xf>
    <xf numFmtId="0" fontId="21" fillId="2" borderId="0" xfId="0" applyFont="1" applyFill="1" applyBorder="1" applyAlignment="1">
      <alignment horizontal="center" vertical="center"/>
    </xf>
    <xf numFmtId="6" fontId="20"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8" fillId="4" borderId="0" xfId="0" applyFont="1" applyFill="1" applyAlignment="1"/>
    <xf numFmtId="0" fontId="18" fillId="4" borderId="0" xfId="0" applyFont="1" applyFill="1" applyBorder="1" applyAlignment="1"/>
    <xf numFmtId="0" fontId="18" fillId="4" borderId="0" xfId="0" applyFont="1" applyFill="1" applyBorder="1" applyAlignment="1">
      <alignment horizontal="center"/>
    </xf>
    <xf numFmtId="14" fontId="18" fillId="4" borderId="32" xfId="0" applyNumberFormat="1" applyFont="1" applyFill="1" applyBorder="1" applyAlignment="1"/>
    <xf numFmtId="14" fontId="18" fillId="4" borderId="0" xfId="0" applyNumberFormat="1" applyFont="1" applyFill="1" applyBorder="1" applyAlignment="1">
      <alignment horizontal="center"/>
    </xf>
    <xf numFmtId="0" fontId="18" fillId="4" borderId="0" xfId="0" applyFont="1" applyFill="1" applyBorder="1" applyAlignment="1">
      <alignment vertical="center"/>
    </xf>
    <xf numFmtId="0" fontId="18" fillId="2" borderId="0" xfId="0" applyFont="1" applyFill="1" applyBorder="1" applyAlignment="1"/>
    <xf numFmtId="0" fontId="18" fillId="2" borderId="0" xfId="0" applyFont="1" applyFill="1" applyBorder="1" applyAlignment="1">
      <alignment horizontal="center"/>
    </xf>
    <xf numFmtId="14" fontId="18" fillId="2" borderId="0" xfId="0" applyNumberFormat="1" applyFont="1" applyFill="1" applyBorder="1" applyAlignment="1"/>
    <xf numFmtId="0" fontId="18" fillId="2" borderId="0" xfId="0" applyFont="1" applyFill="1" applyBorder="1" applyAlignment="1">
      <alignment horizontal="left"/>
    </xf>
    <xf numFmtId="14" fontId="18" fillId="2" borderId="0" xfId="0" applyNumberFormat="1" applyFont="1" applyFill="1" applyBorder="1" applyAlignment="1">
      <alignment horizontal="center"/>
    </xf>
    <xf numFmtId="0" fontId="23" fillId="2" borderId="0" xfId="0" applyFont="1" applyFill="1" applyBorder="1" applyAlignment="1">
      <alignment vertical="center" wrapText="1"/>
    </xf>
    <xf numFmtId="0" fontId="23" fillId="2" borderId="0" xfId="0" applyFont="1" applyFill="1" applyBorder="1" applyAlignment="1">
      <alignment vertical="center"/>
    </xf>
    <xf numFmtId="0" fontId="28" fillId="2" borderId="0" xfId="0" applyFont="1" applyFill="1" applyBorder="1" applyAlignment="1">
      <alignment vertical="center"/>
    </xf>
    <xf numFmtId="0" fontId="26" fillId="2" borderId="0" xfId="0" applyFont="1" applyFill="1" applyBorder="1" applyAlignment="1">
      <alignment horizontal="center" vertical="center"/>
    </xf>
    <xf numFmtId="0" fontId="21" fillId="3" borderId="0" xfId="0" applyFont="1" applyFill="1" applyBorder="1" applyAlignment="1">
      <alignment horizontal="center" vertical="center"/>
    </xf>
    <xf numFmtId="6" fontId="20" fillId="3" borderId="2" xfId="0" applyNumberFormat="1" applyFont="1" applyFill="1" applyBorder="1" applyAlignment="1">
      <alignment horizontal="center" vertical="center"/>
    </xf>
    <xf numFmtId="2" fontId="19" fillId="2" borderId="0" xfId="0" applyNumberFormat="1" applyFont="1" applyFill="1" applyBorder="1" applyAlignment="1">
      <alignment horizontal="center"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29" xfId="0" applyFill="1" applyBorder="1" applyAlignment="1">
      <alignment horizontal="center" vertical="center"/>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0" fillId="13" borderId="29" xfId="0" applyFill="1" applyBorder="1" applyAlignment="1">
      <alignment horizontal="center" vertical="center"/>
    </xf>
    <xf numFmtId="0" fontId="0" fillId="14" borderId="29"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29" xfId="0" applyFill="1" applyBorder="1" applyAlignment="1">
      <alignment horizontal="center" vertical="center"/>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0" fillId="12" borderId="0" xfId="0" applyFill="1" applyAlignment="1">
      <alignment horizontal="center"/>
    </xf>
    <xf numFmtId="0" fontId="0" fillId="10" borderId="29" xfId="0" applyFill="1" applyBorder="1" applyAlignment="1">
      <alignment horizontal="center" vertical="center"/>
    </xf>
    <xf numFmtId="0" fontId="18" fillId="2" borderId="0" xfId="0" applyFont="1" applyFill="1" applyBorder="1" applyAlignment="1">
      <alignment horizontal="left" vertical="center"/>
    </xf>
    <xf numFmtId="0" fontId="19" fillId="2" borderId="0" xfId="0" applyFont="1" applyFill="1" applyBorder="1" applyAlignment="1">
      <alignment horizontal="center" vertical="center"/>
    </xf>
    <xf numFmtId="0" fontId="18" fillId="3" borderId="0" xfId="0" applyFont="1" applyFill="1" applyBorder="1" applyAlignment="1">
      <alignment horizontal="center" vertical="center"/>
    </xf>
    <xf numFmtId="0" fontId="18" fillId="2" borderId="0" xfId="0" applyFont="1" applyFill="1" applyBorder="1" applyAlignment="1">
      <alignment horizontal="center" vertical="center"/>
    </xf>
    <xf numFmtId="0" fontId="27" fillId="3" borderId="0" xfId="0" applyFont="1" applyFill="1" applyBorder="1" applyAlignment="1">
      <alignment horizontal="center" vertical="center"/>
    </xf>
    <xf numFmtId="0" fontId="0" fillId="16" borderId="0" xfId="0" applyFill="1" applyBorder="1" applyAlignment="1">
      <alignment horizontal="center"/>
    </xf>
    <xf numFmtId="0" fontId="0" fillId="16" borderId="33"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20" fillId="2" borderId="0" xfId="0" applyFont="1" applyFill="1" applyBorder="1" applyAlignment="1">
      <alignment horizontal="center" vertical="center" wrapText="1"/>
    </xf>
    <xf numFmtId="0" fontId="18" fillId="3" borderId="0" xfId="0" applyFont="1" applyFill="1" applyBorder="1" applyAlignment="1">
      <alignment vertical="center"/>
    </xf>
    <xf numFmtId="0" fontId="18" fillId="10" borderId="0" xfId="0" applyFont="1" applyFill="1" applyBorder="1" applyAlignment="1">
      <alignment horizontal="right" vertical="center"/>
    </xf>
    <xf numFmtId="0" fontId="18" fillId="3" borderId="2" xfId="0" applyFont="1" applyFill="1" applyBorder="1" applyAlignment="1">
      <alignment vertical="center"/>
    </xf>
    <xf numFmtId="0" fontId="18" fillId="10" borderId="2" xfId="0" applyFont="1" applyFill="1" applyBorder="1" applyAlignment="1">
      <alignment vertical="center"/>
    </xf>
    <xf numFmtId="0" fontId="0" fillId="2" borderId="0" xfId="0" applyFill="1" applyBorder="1" applyAlignment="1">
      <alignment horizontal="left" indent="1"/>
    </xf>
    <xf numFmtId="0" fontId="0" fillId="2" borderId="0" xfId="0" applyFill="1" applyBorder="1"/>
    <xf numFmtId="0" fontId="66" fillId="2" borderId="0" xfId="0" applyFont="1" applyFill="1" applyBorder="1" applyAlignment="1">
      <alignment horizontal="left" indent="1"/>
    </xf>
    <xf numFmtId="0" fontId="68" fillId="2" borderId="0" xfId="0" applyFont="1" applyFill="1" applyBorder="1" applyAlignment="1">
      <alignment horizontal="left" indent="1"/>
    </xf>
    <xf numFmtId="0" fontId="69" fillId="2" borderId="0" xfId="0" applyFont="1" applyFill="1" applyBorder="1" applyAlignment="1">
      <alignment horizontal="left" vertical="justify" wrapText="1" indent="1"/>
    </xf>
    <xf numFmtId="0" fontId="66" fillId="2" borderId="0" xfId="0" applyFont="1" applyFill="1" applyBorder="1" applyAlignment="1">
      <alignment horizontal="left" vertical="justify" indent="1"/>
    </xf>
    <xf numFmtId="0" fontId="68" fillId="2" borderId="0" xfId="0" applyFont="1" applyFill="1" applyBorder="1" applyAlignment="1">
      <alignment horizontal="left" vertical="justify" indent="1"/>
    </xf>
    <xf numFmtId="0" fontId="68" fillId="2" borderId="0" xfId="0" applyFont="1" applyFill="1" applyBorder="1" applyAlignment="1">
      <alignment horizontal="left" vertical="center" indent="1"/>
    </xf>
    <xf numFmtId="0" fontId="67" fillId="2" borderId="0" xfId="0" applyFont="1" applyFill="1" applyBorder="1" applyAlignment="1">
      <alignment horizontal="justify" vertical="justify" wrapText="1"/>
    </xf>
    <xf numFmtId="0" fontId="67" fillId="2" borderId="0" xfId="0" applyFont="1" applyFill="1" applyBorder="1" applyAlignment="1">
      <alignment vertical="center"/>
    </xf>
    <xf numFmtId="0" fontId="70" fillId="2" borderId="0" xfId="0" applyFont="1" applyFill="1" applyBorder="1" applyAlignment="1">
      <alignment horizontal="justify" vertical="justify"/>
    </xf>
    <xf numFmtId="0" fontId="67" fillId="2" borderId="0" xfId="0" applyFont="1" applyFill="1" applyBorder="1" applyAlignment="1">
      <alignment vertical="center" wrapText="1"/>
    </xf>
    <xf numFmtId="0" fontId="66" fillId="2" borderId="0" xfId="0" applyFont="1" applyFill="1" applyBorder="1"/>
    <xf numFmtId="0" fontId="70" fillId="2" borderId="0" xfId="0" applyFont="1" applyFill="1" applyBorder="1" applyAlignment="1">
      <alignment horizontal="left" vertical="justify" indent="1"/>
    </xf>
    <xf numFmtId="0" fontId="67" fillId="2" borderId="0" xfId="0" applyFont="1" applyFill="1" applyBorder="1" applyAlignment="1">
      <alignment horizontal="justify" vertical="center" wrapText="1"/>
    </xf>
    <xf numFmtId="0" fontId="67" fillId="2" borderId="0" xfId="0" applyFont="1" applyFill="1" applyBorder="1" applyAlignment="1">
      <alignment vertical="justify" wrapText="1"/>
    </xf>
    <xf numFmtId="0" fontId="67" fillId="2" borderId="0" xfId="0" applyFont="1" applyFill="1" applyBorder="1" applyAlignment="1">
      <alignment horizontal="justify" vertical="justify"/>
    </xf>
    <xf numFmtId="0" fontId="0" fillId="2" borderId="0" xfId="0" applyFill="1" applyBorder="1" applyAlignment="1">
      <alignment horizontal="center"/>
    </xf>
    <xf numFmtId="0" fontId="68" fillId="2" borderId="0" xfId="0" applyFont="1" applyFill="1" applyBorder="1" applyAlignment="1">
      <alignment horizontal="right"/>
    </xf>
    <xf numFmtId="0" fontId="68" fillId="2" borderId="0" xfId="0" applyFont="1" applyFill="1" applyBorder="1"/>
    <xf numFmtId="0" fontId="68" fillId="2" borderId="0" xfId="0" applyFont="1" applyFill="1" applyBorder="1" applyAlignment="1">
      <alignment horizontal="justify" vertical="center"/>
    </xf>
    <xf numFmtId="0" fontId="19" fillId="2" borderId="0" xfId="0" applyFont="1" applyFill="1" applyBorder="1" applyAlignment="1">
      <alignment vertical="center" wrapText="1"/>
    </xf>
    <xf numFmtId="0" fontId="63" fillId="3" borderId="2" xfId="0" applyFont="1" applyFill="1" applyBorder="1" applyAlignment="1">
      <alignment horizontal="center" vertical="center"/>
    </xf>
    <xf numFmtId="6" fontId="21" fillId="3" borderId="1"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18"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63" fillId="3" borderId="0" xfId="0" applyFont="1" applyFill="1" applyBorder="1" applyAlignment="1">
      <alignment horizontal="center" vertical="center"/>
    </xf>
    <xf numFmtId="0" fontId="19" fillId="2" borderId="15" xfId="0" applyFont="1" applyFill="1" applyBorder="1" applyAlignment="1">
      <alignment horizontal="center" vertical="center" wrapText="1"/>
    </xf>
    <xf numFmtId="0" fontId="20" fillId="3" borderId="0" xfId="0" applyFont="1" applyFill="1" applyAlignment="1">
      <alignment horizontal="center" vertical="center"/>
    </xf>
    <xf numFmtId="0" fontId="62" fillId="2" borderId="3" xfId="0" applyFont="1" applyFill="1" applyBorder="1" applyAlignment="1">
      <alignment horizontal="left" vertical="center"/>
    </xf>
    <xf numFmtId="0" fontId="62" fillId="2" borderId="0" xfId="0" applyFont="1" applyFill="1" applyBorder="1" applyAlignment="1">
      <alignment horizontal="left" vertical="center"/>
    </xf>
    <xf numFmtId="0" fontId="18" fillId="2" borderId="0" xfId="0" applyFont="1" applyFill="1" applyBorder="1" applyAlignment="1">
      <alignment horizontal="left" vertical="center"/>
    </xf>
    <xf numFmtId="0" fontId="19" fillId="3" borderId="3"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58" fillId="0" borderId="0" xfId="0" applyFont="1" applyAlignment="1">
      <alignment horizontal="center" vertical="center"/>
    </xf>
    <xf numFmtId="0" fontId="0" fillId="2" borderId="0" xfId="0" applyFill="1" applyAlignment="1">
      <alignment horizontal="left" vertical="center"/>
    </xf>
    <xf numFmtId="0" fontId="0" fillId="3" borderId="3" xfId="0" applyFill="1" applyBorder="1" applyAlignment="1">
      <alignment horizontal="center" vertical="center"/>
    </xf>
    <xf numFmtId="0" fontId="20" fillId="3" borderId="2"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12" xfId="0" applyFont="1" applyFill="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center" vertical="center"/>
    </xf>
    <xf numFmtId="0" fontId="21" fillId="3" borderId="0" xfId="0" applyFont="1" applyFill="1" applyAlignment="1">
      <alignment horizontal="center" vertical="center"/>
    </xf>
    <xf numFmtId="0" fontId="0" fillId="2" borderId="0" xfId="0" applyFill="1" applyBorder="1" applyAlignment="1">
      <alignment horizontal="left" vertical="center"/>
    </xf>
    <xf numFmtId="0" fontId="27" fillId="3" borderId="0" xfId="0" applyFont="1" applyFill="1" applyBorder="1" applyAlignment="1">
      <alignment horizontal="center" vertical="center"/>
    </xf>
    <xf numFmtId="0" fontId="59" fillId="3" borderId="2" xfId="0" applyFont="1" applyFill="1" applyBorder="1" applyAlignment="1">
      <alignment horizontal="center" vertical="center"/>
    </xf>
    <xf numFmtId="0" fontId="59" fillId="3" borderId="0" xfId="0" applyFont="1" applyFill="1" applyBorder="1" applyAlignment="1">
      <alignment horizontal="center" vertical="center"/>
    </xf>
    <xf numFmtId="0" fontId="18" fillId="0" borderId="0" xfId="0" applyFont="1" applyAlignment="1">
      <alignment horizontal="center" vertical="center"/>
    </xf>
    <xf numFmtId="14" fontId="18" fillId="3" borderId="0" xfId="0" applyNumberFormat="1" applyFont="1" applyFill="1" applyAlignment="1">
      <alignment horizontal="center" vertical="center"/>
    </xf>
    <xf numFmtId="164" fontId="18" fillId="3" borderId="0" xfId="0" applyNumberFormat="1" applyFont="1" applyFill="1" applyAlignment="1">
      <alignment horizontal="center" vertical="center"/>
    </xf>
    <xf numFmtId="0" fontId="7" fillId="3" borderId="0" xfId="1" applyFill="1" applyBorder="1" applyAlignment="1">
      <alignment horizontal="center" vertical="center"/>
    </xf>
    <xf numFmtId="0" fontId="18" fillId="3" borderId="0" xfId="0" applyFont="1" applyFill="1" applyBorder="1" applyAlignment="1">
      <alignment horizontal="center" vertical="center"/>
    </xf>
    <xf numFmtId="0" fontId="18" fillId="0" borderId="0" xfId="0" applyFont="1" applyAlignment="1">
      <alignment horizontal="left" vertical="center"/>
    </xf>
    <xf numFmtId="164" fontId="18" fillId="2" borderId="0" xfId="0" applyNumberFormat="1" applyFont="1" applyFill="1" applyAlignment="1">
      <alignment horizontal="center" vertical="center"/>
    </xf>
    <xf numFmtId="0" fontId="26" fillId="0" borderId="0" xfId="0" applyFont="1" applyBorder="1" applyAlignment="1">
      <alignment horizontal="left" vertical="center"/>
    </xf>
    <xf numFmtId="0" fontId="19" fillId="3" borderId="0" xfId="0" applyFont="1" applyFill="1" applyBorder="1" applyAlignment="1">
      <alignment horizontal="center" vertical="center"/>
    </xf>
    <xf numFmtId="0" fontId="60" fillId="2" borderId="0" xfId="0" applyFont="1" applyFill="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8" fontId="22" fillId="0" borderId="0" xfId="0" applyNumberFormat="1" applyFont="1" applyAlignment="1">
      <alignment horizontal="center" vertical="center" wrapText="1"/>
    </xf>
    <xf numFmtId="0" fontId="18" fillId="3" borderId="0" xfId="0" applyFont="1" applyFill="1" applyAlignment="1">
      <alignment horizontal="center" vertical="center"/>
    </xf>
    <xf numFmtId="0" fontId="20" fillId="3" borderId="0" xfId="0" applyFont="1" applyFill="1" applyBorder="1" applyAlignment="1">
      <alignment horizontal="center" vertical="center" wrapText="1"/>
    </xf>
    <xf numFmtId="0" fontId="19" fillId="2" borderId="0" xfId="0" applyFont="1" applyFill="1" applyBorder="1" applyAlignment="1">
      <alignment horizontal="center" vertical="center"/>
    </xf>
    <xf numFmtId="166" fontId="18" fillId="3" borderId="0" xfId="0" applyNumberFormat="1" applyFont="1" applyFill="1" applyBorder="1" applyAlignment="1">
      <alignment horizontal="center" vertical="center"/>
    </xf>
    <xf numFmtId="165" fontId="18" fillId="3" borderId="0" xfId="0" applyNumberFormat="1" applyFont="1" applyFill="1" applyAlignment="1">
      <alignment horizontal="center" vertical="center"/>
    </xf>
    <xf numFmtId="0" fontId="0" fillId="2" borderId="0" xfId="0" applyFill="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9" fillId="0" borderId="9" xfId="0" applyFont="1" applyBorder="1" applyAlignment="1">
      <alignment horizontal="center"/>
    </xf>
    <xf numFmtId="0" fontId="18" fillId="4" borderId="0" xfId="0" applyFont="1" applyFill="1" applyAlignment="1">
      <alignment horizontal="left" vertical="center"/>
    </xf>
    <xf numFmtId="0" fontId="18" fillId="0" borderId="12" xfId="0" applyFont="1" applyBorder="1" applyAlignment="1">
      <alignment vertical="center"/>
    </xf>
    <xf numFmtId="0" fontId="59" fillId="3" borderId="0" xfId="0" applyFont="1" applyFill="1" applyBorder="1" applyAlignment="1">
      <alignment horizontal="center" vertical="center" wrapText="1"/>
    </xf>
    <xf numFmtId="0" fontId="18" fillId="2" borderId="0" xfId="0" applyFont="1" applyFill="1" applyAlignment="1">
      <alignment horizontal="center" vertical="center"/>
    </xf>
    <xf numFmtId="0" fontId="0" fillId="0" borderId="0" xfId="0" applyAlignment="1" applyProtection="1">
      <alignment horizontal="center"/>
      <protection locked="0"/>
    </xf>
    <xf numFmtId="0" fontId="18"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20" fillId="2" borderId="0" xfId="0" applyFont="1" applyFill="1" applyAlignment="1">
      <alignment horizontal="center" vertical="center"/>
    </xf>
    <xf numFmtId="0" fontId="26" fillId="2" borderId="0" xfId="0" applyFont="1" applyFill="1" applyBorder="1" applyAlignment="1">
      <alignment horizontal="left" vertical="top" wrapText="1"/>
    </xf>
    <xf numFmtId="0" fontId="26" fillId="2" borderId="0" xfId="0" applyFont="1" applyFill="1" applyBorder="1" applyAlignment="1">
      <alignment horizontal="left" vertical="center" wrapText="1"/>
    </xf>
    <xf numFmtId="0" fontId="18" fillId="2" borderId="0" xfId="0" applyFont="1" applyFill="1" applyBorder="1" applyAlignment="1">
      <alignment horizontal="center" vertical="top" wrapText="1"/>
    </xf>
    <xf numFmtId="6" fontId="26" fillId="3" borderId="0" xfId="0" applyNumberFormat="1" applyFont="1" applyFill="1" applyBorder="1" applyAlignment="1">
      <alignment horizontal="center" vertical="center"/>
    </xf>
    <xf numFmtId="0" fontId="26" fillId="3" borderId="0" xfId="0" applyFont="1" applyFill="1" applyBorder="1" applyAlignment="1">
      <alignment horizontal="center" vertical="center"/>
    </xf>
    <xf numFmtId="0" fontId="18" fillId="0" borderId="0" xfId="0" applyFont="1" applyAlignment="1">
      <alignment horizontal="center"/>
    </xf>
    <xf numFmtId="0" fontId="23" fillId="2" borderId="0" xfId="0" applyFont="1" applyFill="1" applyBorder="1" applyAlignment="1">
      <alignment horizontal="center" vertical="center"/>
    </xf>
    <xf numFmtId="0" fontId="59" fillId="0" borderId="1" xfId="0" applyFont="1" applyBorder="1" applyAlignment="1">
      <alignment horizontal="center"/>
    </xf>
    <xf numFmtId="14" fontId="18" fillId="3" borderId="0" xfId="0" applyNumberFormat="1" applyFont="1" applyFill="1" applyAlignment="1">
      <alignment horizontal="center"/>
    </xf>
    <xf numFmtId="0" fontId="18" fillId="3" borderId="0" xfId="0" applyFont="1" applyFill="1" applyAlignment="1">
      <alignment horizontal="center"/>
    </xf>
    <xf numFmtId="0" fontId="23" fillId="2" borderId="0" xfId="0" applyFont="1" applyFill="1" applyBorder="1" applyAlignment="1">
      <alignment horizontal="center" vertical="center" wrapText="1"/>
    </xf>
    <xf numFmtId="0" fontId="18" fillId="0" borderId="0" xfId="0" applyFont="1" applyBorder="1" applyAlignment="1">
      <alignment horizontal="center" vertical="center"/>
    </xf>
    <xf numFmtId="0" fontId="18" fillId="0" borderId="0" xfId="0" applyFont="1" applyAlignment="1">
      <alignment horizontal="left"/>
    </xf>
    <xf numFmtId="0" fontId="67" fillId="2" borderId="0" xfId="0" applyFont="1" applyFill="1" applyBorder="1" applyAlignment="1">
      <alignment horizontal="justify" vertical="justify" wrapText="1"/>
    </xf>
    <xf numFmtId="0" fontId="69" fillId="2" borderId="0" xfId="0" applyFont="1" applyFill="1" applyBorder="1" applyAlignment="1">
      <alignment horizontal="left" vertical="justify" wrapText="1" indent="1"/>
    </xf>
    <xf numFmtId="0" fontId="67" fillId="2" borderId="0" xfId="0" applyFont="1" applyFill="1" applyBorder="1" applyAlignment="1">
      <alignment horizontal="left" vertical="justify"/>
    </xf>
    <xf numFmtId="0" fontId="67" fillId="2" borderId="0" xfId="0" applyFont="1" applyFill="1" applyBorder="1" applyAlignment="1">
      <alignment horizontal="justify" vertical="center" wrapText="1"/>
    </xf>
    <xf numFmtId="0" fontId="68" fillId="2" borderId="0" xfId="0" applyFont="1" applyFill="1" applyBorder="1" applyAlignment="1">
      <alignment horizontal="left" vertical="justify" indent="1"/>
    </xf>
    <xf numFmtId="0" fontId="67" fillId="2" borderId="0" xfId="0" applyFont="1" applyFill="1" applyBorder="1" applyAlignment="1">
      <alignment horizontal="justify" vertical="center"/>
    </xf>
    <xf numFmtId="0" fontId="67" fillId="2" borderId="0" xfId="0" applyFont="1" applyFill="1" applyBorder="1" applyAlignment="1">
      <alignment horizontal="left" vertical="center" wrapText="1"/>
    </xf>
    <xf numFmtId="0" fontId="67" fillId="2" borderId="0" xfId="0" applyFont="1" applyFill="1" applyBorder="1" applyAlignment="1">
      <alignment horizontal="justify" wrapText="1"/>
    </xf>
    <xf numFmtId="0" fontId="66" fillId="2" borderId="0" xfId="0" applyFont="1" applyFill="1" applyBorder="1" applyAlignment="1">
      <alignment horizontal="justify" vertical="center" wrapText="1"/>
    </xf>
    <xf numFmtId="0" fontId="0" fillId="3" borderId="0" xfId="0" applyFont="1" applyFill="1" applyBorder="1" applyAlignment="1" applyProtection="1">
      <alignment horizontal="center"/>
      <protection locked="0"/>
    </xf>
    <xf numFmtId="0" fontId="0" fillId="3" borderId="19"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19" xfId="0" applyNumberFormat="1" applyFill="1" applyBorder="1" applyAlignment="1" applyProtection="1">
      <alignment horizontal="center"/>
      <protection locked="0"/>
    </xf>
    <xf numFmtId="0" fontId="0" fillId="3" borderId="0" xfId="0" applyFont="1" applyFill="1" applyBorder="1" applyAlignment="1" applyProtection="1">
      <alignment horizontal="center" wrapText="1"/>
      <protection locked="0"/>
    </xf>
    <xf numFmtId="0" fontId="0" fillId="3" borderId="19" xfId="0" applyFont="1" applyFill="1" applyBorder="1" applyAlignment="1" applyProtection="1">
      <alignment horizontal="center" wrapText="1"/>
      <protection locked="0"/>
    </xf>
    <xf numFmtId="49" fontId="0" fillId="0" borderId="11"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2"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center" vertical="center" wrapText="1"/>
      <protection locked="0"/>
    </xf>
    <xf numFmtId="9" fontId="6" fillId="0" borderId="11" xfId="7" applyFont="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1"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49" fontId="0" fillId="3" borderId="10" xfId="0" applyNumberFormat="1" applyFont="1" applyFill="1" applyBorder="1" applyAlignment="1" applyProtection="1">
      <alignment horizontal="center" vertical="center" wrapText="1"/>
      <protection locked="0"/>
    </xf>
    <xf numFmtId="49" fontId="0" fillId="3" borderId="11" xfId="0" applyNumberFormat="1" applyFont="1" applyFill="1" applyBorder="1" applyAlignment="1" applyProtection="1">
      <alignment horizontal="center" vertical="center" wrapText="1"/>
      <protection locked="0"/>
    </xf>
    <xf numFmtId="49" fontId="0" fillId="3" borderId="24"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1" xfId="0" applyNumberFormat="1" applyFill="1" applyBorder="1" applyAlignment="1" applyProtection="1">
      <alignment horizontal="center" vertical="center" wrapText="1"/>
      <protection locked="0"/>
    </xf>
    <xf numFmtId="2" fontId="0" fillId="3" borderId="24"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11" xfId="0" applyNumberFormat="1" applyFill="1" applyBorder="1" applyAlignment="1" applyProtection="1">
      <alignment horizontal="center" vertical="center" wrapText="1"/>
      <protection locked="0"/>
    </xf>
    <xf numFmtId="167" fontId="0" fillId="3" borderId="24"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11" xfId="7" applyFont="1" applyFill="1" applyBorder="1" applyAlignment="1" applyProtection="1">
      <alignment horizontal="center" vertical="center" wrapText="1"/>
      <protection locked="0"/>
    </xf>
    <xf numFmtId="9" fontId="6" fillId="3" borderId="24" xfId="7"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61" fillId="8" borderId="0" xfId="0"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4" fontId="0" fillId="3" borderId="10" xfId="0" applyNumberFormat="1" applyFill="1" applyBorder="1" applyAlignment="1" applyProtection="1">
      <alignment horizontal="center" vertical="center" wrapText="1"/>
    </xf>
    <xf numFmtId="4" fontId="0" fillId="3" borderId="11"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49" fontId="0" fillId="0" borderId="0" xfId="0" applyNumberFormat="1" applyBorder="1" applyAlignment="1" applyProtection="1">
      <alignment vertical="center" wrapText="1"/>
      <protection locked="0"/>
    </xf>
    <xf numFmtId="0" fontId="0" fillId="3" borderId="1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49" fontId="0" fillId="0" borderId="11" xfId="0" applyNumberFormat="1" applyFont="1" applyBorder="1" applyAlignment="1" applyProtection="1">
      <alignment horizontal="center" vertical="center" wrapText="1"/>
      <protection locked="0"/>
    </xf>
    <xf numFmtId="49" fontId="0" fillId="0" borderId="24" xfId="0" applyNumberFormat="1" applyFont="1" applyBorder="1" applyAlignment="1" applyProtection="1">
      <alignment horizontal="center" vertical="center" wrapText="1"/>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2" fontId="0" fillId="0" borderId="10" xfId="0" applyNumberFormat="1" applyBorder="1" applyAlignment="1" applyProtection="1">
      <alignment horizontal="center" vertical="center" wrapText="1"/>
      <protection locked="0"/>
    </xf>
    <xf numFmtId="2" fontId="0" fillId="0" borderId="24"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24"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49" fontId="0" fillId="3" borderId="10" xfId="0" applyNumberFormat="1" applyFill="1" applyBorder="1" applyAlignment="1" applyProtection="1">
      <alignment horizontal="center" vertical="center" wrapText="1"/>
      <protection locked="0"/>
    </xf>
    <xf numFmtId="0" fontId="18" fillId="4" borderId="0" xfId="0" applyFont="1" applyFill="1" applyBorder="1" applyAlignment="1">
      <alignment horizontal="center" vertical="center"/>
    </xf>
    <xf numFmtId="0" fontId="18" fillId="4" borderId="32" xfId="0" applyFont="1" applyFill="1" applyBorder="1" applyAlignment="1">
      <alignment horizontal="center" wrapText="1"/>
    </xf>
    <xf numFmtId="0" fontId="20" fillId="2" borderId="0" xfId="0" applyFont="1" applyFill="1" applyBorder="1" applyAlignment="1">
      <alignment horizontal="left" vertical="top" wrapText="1"/>
    </xf>
    <xf numFmtId="0" fontId="18" fillId="4" borderId="0" xfId="0" applyFont="1" applyFill="1" applyBorder="1" applyAlignment="1">
      <alignment horizontal="center"/>
    </xf>
    <xf numFmtId="0" fontId="26"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17" fillId="2" borderId="0" xfId="0" applyFont="1" applyFill="1" applyBorder="1" applyAlignment="1">
      <alignment horizontal="left" vertical="top" wrapText="1"/>
    </xf>
    <xf numFmtId="0" fontId="55" fillId="0" borderId="0" xfId="0" applyFont="1" applyAlignment="1">
      <alignment horizontal="center"/>
    </xf>
    <xf numFmtId="0" fontId="0" fillId="11" borderId="29"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29" xfId="0" applyFill="1" applyBorder="1" applyAlignment="1" applyProtection="1">
      <alignment vertical="center"/>
      <protection locked="0"/>
    </xf>
    <xf numFmtId="44" fontId="0" fillId="18" borderId="29" xfId="0" applyNumberFormat="1" applyFill="1" applyBorder="1" applyAlignment="1" applyProtection="1">
      <alignment horizontal="right" vertical="center" indent="1"/>
      <protection locked="0"/>
    </xf>
    <xf numFmtId="49" fontId="26" fillId="18" borderId="29"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33"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2" borderId="0" xfId="0" applyFill="1" applyAlignment="1">
      <alignment horizontal="center"/>
    </xf>
    <xf numFmtId="0" fontId="0" fillId="3" borderId="0" xfId="0" applyFill="1" applyBorder="1" applyAlignment="1">
      <alignment horizontal="center"/>
    </xf>
    <xf numFmtId="0" fontId="0" fillId="3" borderId="0" xfId="0" applyFill="1" applyBorder="1"/>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3.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69981</xdr:colOff>
      <xdr:row>63</xdr:row>
      <xdr:rowOff>150674</xdr:rowOff>
    </xdr:from>
    <xdr:to>
      <xdr:col>10</xdr:col>
      <xdr:colOff>171062</xdr:colOff>
      <xdr:row>66</xdr:row>
      <xdr:rowOff>116164</xdr:rowOff>
    </xdr:to>
    <xdr:pic>
      <xdr:nvPicPr>
        <xdr:cNvPr id="4" name="Image 3" descr="Capture d’écran 2023-03-07 111519.jpg"/>
        <xdr:cNvPicPr>
          <a:picLocks noChangeAspect="1"/>
        </xdr:cNvPicPr>
      </xdr:nvPicPr>
      <xdr:blipFill>
        <a:blip xmlns:r="http://schemas.openxmlformats.org/officeDocument/2006/relationships" r:embed="rId1" cstate="print"/>
        <a:stretch>
          <a:fillRect/>
        </a:stretch>
      </xdr:blipFill>
      <xdr:spPr>
        <a:xfrm>
          <a:off x="202165" y="7965062"/>
          <a:ext cx="6655836" cy="525327"/>
        </a:xfrm>
        <a:prstGeom prst="rect">
          <a:avLst/>
        </a:prstGeom>
      </xdr:spPr>
    </xdr:pic>
    <xdr:clientData/>
  </xdr:twoCellAnchor>
  <xdr:twoCellAnchor editAs="oneCell">
    <xdr:from>
      <xdr:col>1</xdr:col>
      <xdr:colOff>147735</xdr:colOff>
      <xdr:row>1</xdr:row>
      <xdr:rowOff>0</xdr:rowOff>
    </xdr:from>
    <xdr:to>
      <xdr:col>8</xdr:col>
      <xdr:colOff>419877</xdr:colOff>
      <xdr:row>9</xdr:row>
      <xdr:rowOff>15551</xdr:rowOff>
    </xdr:to>
    <xdr:pic>
      <xdr:nvPicPr>
        <xdr:cNvPr id="5" name="Image 4" descr="Capture d'écran 2024-01-16 102235.png"/>
        <xdr:cNvPicPr>
          <a:picLocks noChangeAspect="1"/>
        </xdr:cNvPicPr>
      </xdr:nvPicPr>
      <xdr:blipFill>
        <a:blip xmlns:r="http://schemas.openxmlformats.org/officeDocument/2006/relationships" r:embed="rId2" cstate="print"/>
        <a:srcRect t="4873" r="1342" b="9509"/>
        <a:stretch>
          <a:fillRect/>
        </a:stretch>
      </xdr:blipFill>
      <xdr:spPr>
        <a:xfrm>
          <a:off x="279919" y="54429"/>
          <a:ext cx="6290387" cy="956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38100</xdr:rowOff>
    </xdr:from>
    <xdr:to>
      <xdr:col>7</xdr:col>
      <xdr:colOff>1009650</xdr:colOff>
      <xdr:row>9</xdr:row>
      <xdr:rowOff>9525</xdr:rowOff>
    </xdr:to>
    <xdr:pic>
      <xdr:nvPicPr>
        <xdr:cNvPr id="4152" name="Image 3" descr="Capture.JPG"/>
        <xdr:cNvPicPr>
          <a:picLocks noChangeAspect="1"/>
        </xdr:cNvPicPr>
      </xdr:nvPicPr>
      <xdr:blipFill>
        <a:blip xmlns:r="http://schemas.openxmlformats.org/officeDocument/2006/relationships" r:embed="rId1" cstate="print"/>
        <a:srcRect/>
        <a:stretch>
          <a:fillRect/>
        </a:stretch>
      </xdr:blipFill>
      <xdr:spPr bwMode="auto">
        <a:xfrm>
          <a:off x="209550" y="38100"/>
          <a:ext cx="5467350" cy="981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5176" name="Image 7" descr="Capture.JPG"/>
        <xdr:cNvPicPr>
          <a:picLocks noChangeAspect="1"/>
        </xdr:cNvPicPr>
      </xdr:nvPicPr>
      <xdr:blipFill>
        <a:blip xmlns:r="http://schemas.openxmlformats.org/officeDocument/2006/relationships" r:embed="rId1" cstate="print"/>
        <a:srcRect/>
        <a:stretch>
          <a:fillRect/>
        </a:stretch>
      </xdr:blipFill>
      <xdr:spPr bwMode="auto">
        <a:xfrm>
          <a:off x="371475" y="0"/>
          <a:ext cx="5591175" cy="895350"/>
        </a:xfrm>
        <a:prstGeom prst="rect">
          <a:avLst/>
        </a:prstGeom>
        <a:noFill/>
        <a:ln w="9525">
          <a:noFill/>
          <a:miter lim="800000"/>
          <a:headEnd/>
          <a:tailEnd/>
        </a:ln>
      </xdr:spPr>
    </xdr:pic>
    <xdr:clientData/>
  </xdr:twoCellAnchor>
  <xdr:twoCellAnchor editAs="oneCell">
    <xdr:from>
      <xdr:col>0</xdr:col>
      <xdr:colOff>10886</xdr:colOff>
      <xdr:row>47</xdr:row>
      <xdr:rowOff>696685</xdr:rowOff>
    </xdr:from>
    <xdr:to>
      <xdr:col>8</xdr:col>
      <xdr:colOff>494437</xdr:colOff>
      <xdr:row>50</xdr:row>
      <xdr:rowOff>164373</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10886" y="9699171"/>
          <a:ext cx="6633980" cy="523602"/>
        </a:xfrm>
        <a:prstGeom prst="rect">
          <a:avLst/>
        </a:prstGeom>
      </xdr:spPr>
    </xdr:pic>
    <xdr:clientData/>
  </xdr:twoCellAnchor>
  <xdr:twoCellAnchor editAs="oneCell">
    <xdr:from>
      <xdr:col>7</xdr:col>
      <xdr:colOff>0</xdr:colOff>
      <xdr:row>47</xdr:row>
      <xdr:rowOff>0</xdr:rowOff>
    </xdr:from>
    <xdr:to>
      <xdr:col>8</xdr:col>
      <xdr:colOff>241088</xdr:colOff>
      <xdr:row>48</xdr:row>
      <xdr:rowOff>62745</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040086" y="8708571"/>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6280"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6281"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6282"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6283"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284"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21771</xdr:colOff>
      <xdr:row>39</xdr:row>
      <xdr:rowOff>552597</xdr:rowOff>
    </xdr:from>
    <xdr:to>
      <xdr:col>8</xdr:col>
      <xdr:colOff>478971</xdr:colOff>
      <xdr:row>41</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38</xdr:row>
      <xdr:rowOff>174172</xdr:rowOff>
    </xdr:from>
    <xdr:to>
      <xdr:col>8</xdr:col>
      <xdr:colOff>458803</xdr:colOff>
      <xdr:row>40</xdr:row>
      <xdr:rowOff>51860</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7250"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COUPLE!H33">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COUPLE!D33">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L64"/>
  <sheetViews>
    <sheetView showGridLines="0" showRowColHeaders="0" showZeros="0" tabSelected="1" showRuler="0" view="pageLayout" zoomScale="98" zoomScalePageLayoutView="98" workbookViewId="0">
      <selection activeCell="F22" sqref="F22"/>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389"/>
      <c r="E2" s="389"/>
      <c r="F2" s="389"/>
      <c r="G2" s="389"/>
    </row>
    <row r="3" spans="1:9" ht="15.75" customHeight="1">
      <c r="A3" s="390"/>
      <c r="B3" s="390"/>
      <c r="C3" s="390"/>
      <c r="D3" s="389"/>
      <c r="E3" s="389"/>
      <c r="F3" s="389"/>
      <c r="G3" s="389"/>
    </row>
    <row r="4" spans="1:9" ht="15" customHeight="1">
      <c r="A4" s="390"/>
      <c r="B4" s="390"/>
      <c r="C4" s="390"/>
      <c r="D4" s="389"/>
      <c r="E4" s="389"/>
      <c r="F4" s="389"/>
      <c r="G4" s="389"/>
    </row>
    <row r="5" spans="1:9">
      <c r="D5" s="391"/>
      <c r="E5" s="391"/>
      <c r="F5" s="391"/>
      <c r="G5" s="391"/>
    </row>
    <row r="6" spans="1:9" ht="6.75" customHeight="1">
      <c r="B6" s="2"/>
      <c r="C6" s="2"/>
      <c r="D6" s="2"/>
      <c r="E6" s="2"/>
      <c r="F6" s="2"/>
      <c r="G6" s="2"/>
      <c r="H6" s="2"/>
      <c r="I6" s="2"/>
    </row>
    <row r="7" spans="1:9" ht="2.25" customHeight="1"/>
    <row r="8" spans="1:9" ht="3" customHeight="1"/>
    <row r="9" spans="1:9" ht="2.25" customHeight="1"/>
    <row r="10" spans="1:9" ht="26.25" customHeight="1">
      <c r="B10" s="392" t="s">
        <v>211</v>
      </c>
      <c r="C10" s="392"/>
      <c r="D10" s="392"/>
      <c r="E10" s="392"/>
      <c r="F10" s="392"/>
      <c r="G10" s="392"/>
      <c r="H10" s="392"/>
      <c r="I10" s="392"/>
    </row>
    <row r="11" spans="1:9" ht="5.25" customHeight="1">
      <c r="B11" s="17"/>
      <c r="C11" s="17"/>
      <c r="D11" s="17"/>
      <c r="E11" s="17"/>
      <c r="F11" s="17"/>
      <c r="G11" s="17"/>
      <c r="H11" s="17"/>
      <c r="I11" s="17"/>
    </row>
    <row r="12" spans="1:9" ht="17.25" customHeight="1">
      <c r="A12" s="3"/>
      <c r="B12" s="49" t="s">
        <v>321</v>
      </c>
      <c r="C12" s="3"/>
      <c r="D12" s="4"/>
      <c r="E12" s="393"/>
      <c r="F12" s="393"/>
      <c r="G12" s="393"/>
      <c r="H12" s="393"/>
      <c r="I12" s="393"/>
    </row>
    <row r="13" spans="1:9" s="7" customFormat="1" ht="3.75" customHeight="1">
      <c r="A13" s="4"/>
      <c r="B13" s="26"/>
      <c r="C13" s="26"/>
      <c r="D13" s="5"/>
      <c r="E13" s="6"/>
      <c r="F13" s="23"/>
      <c r="G13" s="6"/>
      <c r="H13" s="5"/>
      <c r="I13" s="6"/>
    </row>
    <row r="14" spans="1:9" s="7" customFormat="1" ht="17.25" customHeight="1">
      <c r="A14" s="4"/>
      <c r="B14" s="364" t="s">
        <v>312</v>
      </c>
      <c r="C14" s="364"/>
      <c r="D14" s="322" t="s">
        <v>311</v>
      </c>
      <c r="E14" s="356" t="s">
        <v>317</v>
      </c>
      <c r="F14" s="356"/>
      <c r="G14" s="394" t="s">
        <v>319</v>
      </c>
      <c r="H14" s="394"/>
      <c r="I14" s="19"/>
    </row>
    <row r="15" spans="1:9" s="54" customFormat="1" ht="5.4" customHeight="1">
      <c r="A15" s="50"/>
      <c r="B15" s="318"/>
      <c r="C15" s="318"/>
      <c r="D15" s="19"/>
      <c r="E15" s="321"/>
      <c r="F15" s="321"/>
      <c r="G15" s="327"/>
      <c r="H15" s="327"/>
      <c r="I15" s="19"/>
    </row>
    <row r="16" spans="1:9" s="47" customFormat="1" ht="17.25" customHeight="1">
      <c r="A16" s="49"/>
      <c r="B16" s="49" t="s">
        <v>322</v>
      </c>
      <c r="C16" s="49"/>
      <c r="D16" s="50"/>
      <c r="E16" s="393"/>
      <c r="F16" s="393"/>
      <c r="G16" s="393"/>
      <c r="H16" s="393"/>
      <c r="I16" s="393"/>
    </row>
    <row r="17" spans="1:9" s="54" customFormat="1" ht="3.75" customHeight="1">
      <c r="A17" s="50"/>
      <c r="B17" s="319"/>
      <c r="C17" s="319"/>
      <c r="D17" s="52"/>
      <c r="E17" s="53"/>
      <c r="F17" s="321"/>
      <c r="G17" s="53"/>
      <c r="H17" s="52"/>
      <c r="I17" s="53"/>
    </row>
    <row r="18" spans="1:9" s="54" customFormat="1" ht="17.25" customHeight="1">
      <c r="A18" s="50"/>
      <c r="B18" s="364" t="s">
        <v>320</v>
      </c>
      <c r="C18" s="364"/>
      <c r="D18" s="322" t="s">
        <v>311</v>
      </c>
      <c r="E18" s="356" t="s">
        <v>318</v>
      </c>
      <c r="F18" s="356"/>
      <c r="G18" s="394" t="s">
        <v>319</v>
      </c>
      <c r="H18" s="394"/>
      <c r="I18" s="19"/>
    </row>
    <row r="19" spans="1:9" s="54" customFormat="1" ht="8.4" customHeight="1">
      <c r="A19" s="50"/>
      <c r="B19" s="318"/>
      <c r="C19" s="318"/>
      <c r="D19" s="19"/>
      <c r="E19" s="321"/>
      <c r="F19" s="321"/>
      <c r="G19" s="327"/>
      <c r="H19" s="327"/>
      <c r="I19" s="19"/>
    </row>
    <row r="20" spans="1:9">
      <c r="A20" s="3"/>
      <c r="B20" s="3" t="s">
        <v>0</v>
      </c>
      <c r="C20" s="3"/>
      <c r="D20" s="393"/>
      <c r="E20" s="393"/>
      <c r="F20" s="393"/>
      <c r="G20" s="393"/>
      <c r="H20" s="393"/>
      <c r="I20" s="393"/>
    </row>
    <row r="21" spans="1:9" s="7" customFormat="1" ht="3.75" customHeight="1">
      <c r="A21" s="4"/>
      <c r="B21" s="4"/>
      <c r="C21" s="4"/>
      <c r="D21" s="4"/>
      <c r="E21" s="4"/>
      <c r="F21" s="4"/>
      <c r="G21" s="4"/>
      <c r="H21" s="4"/>
      <c r="I21" s="4"/>
    </row>
    <row r="22" spans="1:9">
      <c r="A22" s="3"/>
      <c r="B22" s="3" t="s">
        <v>5</v>
      </c>
      <c r="C22" s="3"/>
      <c r="D22" s="397"/>
      <c r="E22" s="397"/>
      <c r="F22" s="9" t="s">
        <v>4</v>
      </c>
      <c r="G22" s="393"/>
      <c r="H22" s="393"/>
      <c r="I22" s="393"/>
    </row>
    <row r="23" spans="1:9" s="7" customFormat="1" ht="3.75" customHeight="1">
      <c r="A23" s="4"/>
      <c r="B23" s="4"/>
      <c r="C23" s="4"/>
      <c r="D23" s="4"/>
      <c r="E23" s="4"/>
      <c r="F23" s="4"/>
      <c r="G23" s="4"/>
      <c r="H23" s="4"/>
      <c r="I23" s="4"/>
    </row>
    <row r="24" spans="1:9" ht="15.75" customHeight="1">
      <c r="A24" s="3"/>
      <c r="B24" s="385" t="s">
        <v>3</v>
      </c>
      <c r="C24" s="385"/>
      <c r="D24" s="396"/>
      <c r="E24" s="396"/>
      <c r="F24" s="23" t="s">
        <v>2</v>
      </c>
      <c r="G24" s="383"/>
      <c r="H24" s="384"/>
      <c r="I24" s="384"/>
    </row>
    <row r="25" spans="1:9" s="2" customFormat="1" ht="9" customHeight="1">
      <c r="A25" s="8"/>
      <c r="B25" s="10"/>
      <c r="C25" s="10"/>
      <c r="D25" s="25"/>
      <c r="E25" s="10"/>
      <c r="F25" s="25"/>
      <c r="G25" s="25"/>
      <c r="H25" s="10"/>
      <c r="I25" s="10"/>
    </row>
    <row r="26" spans="1:9" s="2" customFormat="1" ht="3" customHeight="1">
      <c r="A26" s="8"/>
      <c r="B26" s="6"/>
      <c r="C26" s="6"/>
      <c r="D26" s="23"/>
      <c r="E26" s="6"/>
      <c r="F26" s="23"/>
      <c r="G26" s="23"/>
      <c r="H26" s="6"/>
      <c r="I26" s="6"/>
    </row>
    <row r="27" spans="1:9">
      <c r="A27" s="3"/>
      <c r="B27" s="8" t="s">
        <v>1</v>
      </c>
      <c r="C27" s="8"/>
      <c r="D27" s="320" t="s">
        <v>310</v>
      </c>
      <c r="E27" s="395"/>
      <c r="F27" s="395"/>
      <c r="G27" s="279"/>
      <c r="H27" s="19"/>
      <c r="I27" s="280"/>
    </row>
    <row r="28" spans="1:9" ht="6" customHeight="1">
      <c r="A28" s="3"/>
      <c r="B28" s="380"/>
      <c r="C28" s="380"/>
      <c r="D28" s="380"/>
      <c r="E28" s="380"/>
      <c r="F28" s="380"/>
      <c r="G28" s="380"/>
      <c r="H28" s="380"/>
      <c r="I28" s="380"/>
    </row>
    <row r="29" spans="1:9" ht="15.75" customHeight="1">
      <c r="A29" s="3"/>
      <c r="B29" s="387" t="s">
        <v>290</v>
      </c>
      <c r="C29" s="387"/>
      <c r="D29" s="298">
        <v>20</v>
      </c>
      <c r="E29" s="354" t="s">
        <v>343</v>
      </c>
      <c r="F29" s="299">
        <v>230</v>
      </c>
      <c r="G29" s="300" t="s">
        <v>205</v>
      </c>
      <c r="H29" s="388" t="s">
        <v>291</v>
      </c>
      <c r="I29" s="388"/>
    </row>
    <row r="30" spans="1:9" s="47" customFormat="1" ht="5.25" customHeight="1">
      <c r="A30" s="49"/>
      <c r="B30" s="380"/>
      <c r="C30" s="380"/>
      <c r="D30" s="380"/>
      <c r="E30" s="380"/>
      <c r="F30" s="380"/>
      <c r="G30" s="380"/>
      <c r="H30" s="380"/>
      <c r="I30" s="380"/>
    </row>
    <row r="31" spans="1:9" s="54" customFormat="1" ht="15" customHeight="1">
      <c r="A31" s="50"/>
      <c r="B31" s="385" t="s">
        <v>205</v>
      </c>
      <c r="C31" s="385"/>
      <c r="D31" s="381" t="s">
        <v>326</v>
      </c>
      <c r="E31" s="381"/>
      <c r="F31" s="381"/>
      <c r="G31" s="56"/>
      <c r="H31" s="386"/>
      <c r="I31" s="386"/>
    </row>
    <row r="32" spans="1:9" ht="5.25" customHeight="1">
      <c r="A32" s="3"/>
      <c r="B32" s="380"/>
      <c r="C32" s="380"/>
      <c r="D32" s="380"/>
      <c r="E32" s="380"/>
      <c r="F32" s="380"/>
      <c r="G32" s="380"/>
      <c r="H32" s="380"/>
      <c r="I32" s="380"/>
    </row>
    <row r="33" spans="1:9" s="7" customFormat="1" ht="15" customHeight="1">
      <c r="A33" s="4"/>
      <c r="B33" s="385" t="s">
        <v>7</v>
      </c>
      <c r="C33" s="385"/>
      <c r="D33" s="381"/>
      <c r="E33" s="381"/>
      <c r="F33" s="381"/>
      <c r="G33" s="9" t="s">
        <v>18</v>
      </c>
      <c r="H33" s="382"/>
      <c r="I33" s="382"/>
    </row>
    <row r="34" spans="1:9" s="7" customFormat="1" ht="3.75" customHeight="1">
      <c r="A34" s="4"/>
      <c r="B34" s="28"/>
      <c r="C34" s="28"/>
      <c r="D34" s="28"/>
      <c r="E34" s="28"/>
      <c r="F34" s="28"/>
      <c r="G34" s="28"/>
      <c r="H34" s="28"/>
      <c r="I34" s="28"/>
    </row>
    <row r="35" spans="1:9" s="7" customFormat="1" ht="13.5" customHeight="1">
      <c r="A35" s="4"/>
      <c r="B35" s="356" t="s">
        <v>6</v>
      </c>
      <c r="C35" s="356"/>
      <c r="D35" s="277" t="s">
        <v>341</v>
      </c>
      <c r="E35" s="356" t="s">
        <v>15</v>
      </c>
      <c r="F35" s="356"/>
      <c r="G35" s="356"/>
      <c r="H35" s="359" t="s">
        <v>342</v>
      </c>
      <c r="I35" s="359"/>
    </row>
    <row r="36" spans="1:9" s="7" customFormat="1" ht="6" customHeight="1">
      <c r="A36" s="4"/>
      <c r="B36" s="23"/>
      <c r="C36" s="23"/>
      <c r="D36" s="14"/>
      <c r="E36" s="14"/>
      <c r="F36" s="14"/>
      <c r="G36" s="23"/>
      <c r="H36" s="26"/>
      <c r="I36" s="26"/>
    </row>
    <row r="37" spans="1:9" s="7" customFormat="1" ht="16.5" customHeight="1">
      <c r="A37" s="4"/>
      <c r="B37" s="6" t="s">
        <v>8</v>
      </c>
      <c r="C37" s="6"/>
      <c r="D37" s="14"/>
      <c r="E37" s="355" t="s">
        <v>19</v>
      </c>
      <c r="F37" s="355"/>
      <c r="G37" s="358" t="s">
        <v>9</v>
      </c>
      <c r="H37" s="358"/>
      <c r="I37" s="358"/>
    </row>
    <row r="38" spans="1:9" s="7" customFormat="1" ht="35.25" customHeight="1">
      <c r="A38" s="4"/>
      <c r="B38" s="360" t="s">
        <v>327</v>
      </c>
      <c r="C38" s="360"/>
      <c r="D38" s="360"/>
      <c r="E38" s="360"/>
      <c r="F38" s="360"/>
      <c r="G38" s="360"/>
      <c r="H38" s="360"/>
      <c r="I38" s="360"/>
    </row>
    <row r="39" spans="1:9" s="7" customFormat="1" ht="9.75" customHeight="1">
      <c r="A39" s="4"/>
      <c r="B39" s="16"/>
      <c r="C39" s="16"/>
      <c r="D39" s="16"/>
      <c r="E39" s="16"/>
      <c r="F39" s="16"/>
      <c r="G39" s="16"/>
      <c r="H39" s="16"/>
      <c r="I39" s="16"/>
    </row>
    <row r="40" spans="1:9" ht="12" customHeight="1">
      <c r="A40" s="3"/>
      <c r="B40" s="22" t="s">
        <v>11</v>
      </c>
      <c r="C40" s="22"/>
      <c r="D40" s="22"/>
      <c r="E40" s="361" t="s">
        <v>222</v>
      </c>
      <c r="F40" s="361"/>
      <c r="G40" s="361"/>
      <c r="H40" s="356" t="s">
        <v>12</v>
      </c>
      <c r="I40" s="356"/>
    </row>
    <row r="41" spans="1:9" s="12" customFormat="1" ht="16.5" customHeight="1">
      <c r="A41" s="11"/>
      <c r="B41" s="357" t="s">
        <v>10</v>
      </c>
      <c r="C41" s="357"/>
      <c r="D41" s="357"/>
      <c r="E41" s="10"/>
      <c r="F41" s="10"/>
      <c r="G41" s="10"/>
      <c r="H41" s="10"/>
      <c r="I41" s="18"/>
    </row>
    <row r="42" spans="1:9" ht="6" customHeight="1">
      <c r="A42" s="3"/>
      <c r="B42" s="362" t="s">
        <v>223</v>
      </c>
      <c r="C42" s="268"/>
      <c r="D42" s="268"/>
      <c r="E42" s="365" t="s">
        <v>313</v>
      </c>
      <c r="F42" s="365"/>
      <c r="G42" s="365"/>
      <c r="H42" s="365"/>
      <c r="I42" s="365"/>
    </row>
    <row r="43" spans="1:9" ht="6.75" customHeight="1">
      <c r="A43" s="3"/>
      <c r="B43" s="363"/>
      <c r="C43" s="50"/>
      <c r="D43" s="50"/>
      <c r="E43" s="366"/>
      <c r="F43" s="366"/>
      <c r="G43" s="366"/>
      <c r="H43" s="366"/>
      <c r="I43" s="366"/>
    </row>
    <row r="44" spans="1:9" s="7" customFormat="1" ht="11.25" customHeight="1">
      <c r="A44" s="4"/>
      <c r="B44" s="364" t="s">
        <v>224</v>
      </c>
      <c r="C44" s="364"/>
      <c r="D44" s="364"/>
      <c r="E44" s="366"/>
      <c r="F44" s="366"/>
      <c r="G44" s="366"/>
      <c r="H44" s="366"/>
      <c r="I44" s="366"/>
    </row>
    <row r="45" spans="1:9" s="47" customFormat="1" ht="4.5" customHeight="1">
      <c r="B45" s="269"/>
      <c r="C45" s="10"/>
      <c r="D45" s="10"/>
      <c r="E45" s="10"/>
      <c r="F45" s="10"/>
      <c r="G45" s="10"/>
      <c r="H45" s="10"/>
      <c r="I45" s="10"/>
    </row>
    <row r="46" spans="1:9" s="47" customFormat="1" ht="3" customHeight="1">
      <c r="B46" s="4"/>
      <c r="C46" s="4"/>
      <c r="D46" s="4"/>
      <c r="E46" s="4"/>
      <c r="F46" s="9"/>
      <c r="G46" s="9"/>
      <c r="H46" s="9"/>
      <c r="I46" s="9"/>
    </row>
    <row r="47" spans="1:9" s="54" customFormat="1" ht="10.5" customHeight="1">
      <c r="B47" s="270" t="s">
        <v>212</v>
      </c>
      <c r="C47" s="59"/>
      <c r="D47" s="59" t="s">
        <v>214</v>
      </c>
      <c r="E47" s="59"/>
    </row>
    <row r="48" spans="1:9" s="47" customFormat="1" ht="4.5" customHeight="1">
      <c r="B48" s="54"/>
      <c r="C48" s="54"/>
      <c r="D48" s="54"/>
      <c r="E48" s="54"/>
      <c r="F48" s="54"/>
      <c r="G48" s="54"/>
      <c r="H48" s="54"/>
      <c r="I48" s="54"/>
    </row>
    <row r="49" spans="1:12" s="54" customFormat="1" ht="14.25" customHeight="1">
      <c r="B49" s="368" t="s">
        <v>220</v>
      </c>
      <c r="C49" s="368"/>
      <c r="D49" s="368"/>
      <c r="E49" s="276" t="s">
        <v>19</v>
      </c>
      <c r="F49" s="378" t="s">
        <v>314</v>
      </c>
      <c r="G49" s="379"/>
      <c r="H49" s="379"/>
      <c r="I49" s="379"/>
    </row>
    <row r="50" spans="1:12" s="47" customFormat="1" ht="6" customHeight="1">
      <c r="B50" s="54"/>
      <c r="C50" s="54"/>
      <c r="D50" s="54"/>
      <c r="E50" s="54"/>
      <c r="F50" s="54"/>
      <c r="G50" s="54"/>
      <c r="H50" s="54"/>
      <c r="I50" s="54"/>
    </row>
    <row r="51" spans="1:12" s="7" customFormat="1" ht="6" customHeight="1">
      <c r="B51" s="264"/>
      <c r="C51" s="264"/>
      <c r="D51" s="264"/>
      <c r="E51" s="264"/>
      <c r="F51" s="265"/>
      <c r="G51" s="265"/>
      <c r="H51" s="265"/>
      <c r="I51" s="265"/>
    </row>
    <row r="52" spans="1:12" ht="20.25" customHeight="1">
      <c r="B52" s="50" t="s">
        <v>215</v>
      </c>
      <c r="C52" s="50"/>
      <c r="D52" s="50"/>
      <c r="E52" s="50"/>
      <c r="F52" s="375" t="s">
        <v>216</v>
      </c>
      <c r="G52" s="375"/>
      <c r="H52" s="375"/>
      <c r="I52" s="375"/>
    </row>
    <row r="53" spans="1:12" s="54" customFormat="1" ht="12" customHeight="1">
      <c r="B53" s="270" t="s">
        <v>217</v>
      </c>
      <c r="C53" s="59"/>
      <c r="D53" s="374" t="s">
        <v>214</v>
      </c>
      <c r="E53" s="374"/>
      <c r="F53" s="374"/>
      <c r="G53" s="374"/>
      <c r="H53" s="374"/>
      <c r="I53" s="374"/>
    </row>
    <row r="54" spans="1:12" ht="3.75" customHeight="1">
      <c r="B54" s="54"/>
      <c r="C54" s="54"/>
      <c r="D54" s="54"/>
      <c r="E54" s="54"/>
      <c r="F54" s="54"/>
      <c r="G54" s="54"/>
      <c r="H54" s="54"/>
      <c r="I54" s="54"/>
    </row>
    <row r="55" spans="1:12" s="271" customFormat="1" ht="18.75" customHeight="1">
      <c r="A55" s="48"/>
      <c r="B55" s="376" t="s">
        <v>218</v>
      </c>
      <c r="C55" s="376"/>
      <c r="D55" s="376"/>
      <c r="E55" s="275"/>
      <c r="F55" s="377" t="s">
        <v>219</v>
      </c>
      <c r="G55" s="377"/>
      <c r="H55" s="377"/>
      <c r="I55" s="377"/>
      <c r="J55" s="48"/>
      <c r="K55" s="48"/>
      <c r="L55" s="48"/>
    </row>
    <row r="56" spans="1:12" ht="3.75" customHeight="1">
      <c r="B56" s="54"/>
      <c r="C56" s="54"/>
      <c r="D56" s="54"/>
      <c r="E56" s="54"/>
      <c r="F56" s="54"/>
      <c r="G56" s="54"/>
      <c r="H56" s="54"/>
      <c r="I56" s="54"/>
    </row>
    <row r="57" spans="1:12" ht="5.25" customHeight="1">
      <c r="B57" s="272"/>
      <c r="C57" s="272"/>
      <c r="D57" s="272"/>
      <c r="E57" s="272"/>
      <c r="F57" s="273"/>
      <c r="G57" s="273"/>
      <c r="H57" s="273"/>
      <c r="I57" s="273"/>
    </row>
    <row r="58" spans="1:12" ht="18" customHeight="1">
      <c r="B58" s="373" t="s">
        <v>17</v>
      </c>
      <c r="C58" s="373"/>
      <c r="D58" s="373"/>
      <c r="E58" s="373"/>
      <c r="F58" s="369"/>
      <c r="G58" s="369"/>
      <c r="H58" s="369"/>
      <c r="I58" s="369"/>
    </row>
    <row r="59" spans="1:12" ht="5.25" customHeight="1">
      <c r="B59" s="7"/>
      <c r="C59" s="7"/>
      <c r="D59" s="7"/>
      <c r="E59" s="7"/>
      <c r="F59" s="7"/>
      <c r="G59" s="7"/>
      <c r="H59" s="7"/>
      <c r="I59" s="7"/>
    </row>
    <row r="60" spans="1:12" ht="15" customHeight="1">
      <c r="B60" s="368" t="s">
        <v>13</v>
      </c>
      <c r="C60" s="368"/>
      <c r="D60" s="368"/>
      <c r="E60" s="361" t="s">
        <v>21</v>
      </c>
      <c r="F60" s="361"/>
      <c r="G60" s="372"/>
      <c r="H60" s="370" t="s">
        <v>20</v>
      </c>
      <c r="I60" s="371"/>
    </row>
    <row r="61" spans="1:12" ht="4.5" customHeight="1">
      <c r="B61" s="7"/>
      <c r="C61" s="7"/>
      <c r="D61" s="7"/>
      <c r="E61" s="7"/>
      <c r="F61" s="7"/>
      <c r="G61" s="7"/>
      <c r="H61" s="7"/>
      <c r="I61" s="7"/>
    </row>
    <row r="62" spans="1:12" ht="3.75" customHeight="1">
      <c r="B62" s="367" t="s">
        <v>14</v>
      </c>
      <c r="C62" s="367"/>
      <c r="D62" s="367"/>
      <c r="E62" s="367"/>
      <c r="F62" s="367"/>
      <c r="G62" s="367"/>
      <c r="H62" s="367"/>
      <c r="I62" s="367"/>
    </row>
    <row r="63" spans="1:12">
      <c r="B63" s="367"/>
      <c r="C63" s="367"/>
      <c r="D63" s="367"/>
      <c r="E63" s="367"/>
      <c r="F63" s="367"/>
      <c r="G63" s="367"/>
      <c r="H63" s="367"/>
      <c r="I63" s="367"/>
    </row>
    <row r="64" spans="1:12">
      <c r="B64" s="367"/>
      <c r="C64" s="367"/>
      <c r="D64" s="367"/>
      <c r="E64" s="367"/>
      <c r="F64" s="367"/>
      <c r="G64" s="367"/>
      <c r="H64" s="367"/>
      <c r="I64" s="367"/>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55">
    <mergeCell ref="E12:I12"/>
    <mergeCell ref="B14:C14"/>
    <mergeCell ref="G14:H14"/>
    <mergeCell ref="D20:I20"/>
    <mergeCell ref="E27:F27"/>
    <mergeCell ref="D24:E24"/>
    <mergeCell ref="B24:C24"/>
    <mergeCell ref="G22:I22"/>
    <mergeCell ref="D22:E22"/>
    <mergeCell ref="E14:F14"/>
    <mergeCell ref="E16:I16"/>
    <mergeCell ref="B18:C18"/>
    <mergeCell ref="E18:F18"/>
    <mergeCell ref="G18:H18"/>
    <mergeCell ref="D2:G4"/>
    <mergeCell ref="A3:C3"/>
    <mergeCell ref="A4:C4"/>
    <mergeCell ref="D5:G5"/>
    <mergeCell ref="B10:I10"/>
    <mergeCell ref="B32:I32"/>
    <mergeCell ref="D33:F33"/>
    <mergeCell ref="H33:I33"/>
    <mergeCell ref="G24:I24"/>
    <mergeCell ref="B30:I30"/>
    <mergeCell ref="B31:C31"/>
    <mergeCell ref="B28:I28"/>
    <mergeCell ref="D31:F31"/>
    <mergeCell ref="H31:I31"/>
    <mergeCell ref="B33:C33"/>
    <mergeCell ref="B29:C29"/>
    <mergeCell ref="H29:I29"/>
    <mergeCell ref="B42:B43"/>
    <mergeCell ref="B44:D44"/>
    <mergeCell ref="E42:I44"/>
    <mergeCell ref="B62:I64"/>
    <mergeCell ref="B60:D60"/>
    <mergeCell ref="F58:I58"/>
    <mergeCell ref="H60:I60"/>
    <mergeCell ref="E60:G60"/>
    <mergeCell ref="B58:E58"/>
    <mergeCell ref="D53:I53"/>
    <mergeCell ref="F52:I52"/>
    <mergeCell ref="B55:D55"/>
    <mergeCell ref="F55:I55"/>
    <mergeCell ref="F49:I49"/>
    <mergeCell ref="B49:D49"/>
    <mergeCell ref="E37:F37"/>
    <mergeCell ref="E35:G35"/>
    <mergeCell ref="B41:D41"/>
    <mergeCell ref="B35:C35"/>
    <mergeCell ref="G37:I37"/>
    <mergeCell ref="H35:I35"/>
    <mergeCell ref="B38:I38"/>
    <mergeCell ref="E40:G40"/>
    <mergeCell ref="H40:I40"/>
  </mergeCells>
  <dataValidations count="12">
    <dataValidation type="list" showInputMessage="1" showErrorMessage="1" sqref="E60 G49 G55">
      <formula1>"FACEBOOK,INSTAGRAM,SITE INTERNET,CONNAISSANCE"</formula1>
    </dataValidation>
    <dataValidation type="list" showInputMessage="1" showErrorMessage="1" sqref="F51:I51">
      <formula1>"OUI,NON,NE SAIS PAS"</formula1>
    </dataValidation>
    <dataValidation showInputMessage="1" showErrorMessage="1" sqref="E55:F55 E49:F49 F57:I57 D33:F33 I14:I15 I18:I19"/>
    <dataValidation type="list" allowBlank="1" showInputMessage="1" showErrorMessage="1" sqref="E40:G40">
      <formula1>"OUI,NON"</formula1>
    </dataValidation>
    <dataValidation type="list" showInputMessage="1" showErrorMessage="1" sqref="E37:F37">
      <formula1>"OUI,NON"</formula1>
    </dataValidation>
    <dataValidation type="list" showInputMessage="1" showErrorMessage="1" sqref="D35">
      <formula1>"VIREMENT,PAYPAL ENTRE PROCHES,CHEQUE"</formula1>
    </dataValidation>
    <dataValidation type="list" showInputMessage="1" showErrorMessage="1" sqref="H35:I35">
      <formula1>"VIREMENT,PAYPAL ENTRE PROCHES,CARTE BANCAIRE,CHEQUE,ESPECES"</formula1>
    </dataValidation>
    <dataValidation type="list" showInputMessage="1" showErrorMessage="1" sqref="D31:F31">
      <formula1>"OUI MAGAZINE 40€,NON"</formula1>
    </dataValidation>
    <dataValidation type="list" showInputMessage="1" showErrorMessage="1" sqref="F29">
      <formula1>"180€,230€,280€"</formula1>
    </dataValidation>
    <dataValidation type="list" showInputMessage="1" showErrorMessage="1" sqref="E29">
      <formula1>"ESSENTIEL,SIGNATURE,PRESTIGE"</formula1>
    </dataValidation>
    <dataValidation type="list" allowBlank="1" showInputMessage="1" showErrorMessage="1" sqref="D29">
      <formula1>"10,20,30"</formula1>
    </dataValidation>
    <dataValidation type="list" allowBlank="1" showInputMessage="1" showErrorMessage="1" sqref="H29:I29">
      <formula1>"MAQUILLAGE COIFFURE 50€, NON"</formula1>
    </dataValidation>
  </dataValidations>
  <pageMargins left="0.23622047244094491" right="0.23622047244094491" top="0.19685039370078741" bottom="0.19685039370078741" header="0.11811023622047245" footer="0.11811023622047245"/>
  <pageSetup paperSize="9" scale="85" orientation="portrait" r:id="rId2"/>
  <drawing r:id="rId3"/>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57"/>
  <sheetViews>
    <sheetView showGridLines="0" showZeros="0" showWhiteSpace="0" view="pageLayout" topLeftCell="A7" workbookViewId="0">
      <selection activeCell="F15" sqref="F15"/>
    </sheetView>
  </sheetViews>
  <sheetFormatPr baseColWidth="10" defaultColWidth="11.44140625" defaultRowHeight="14.4"/>
  <cols>
    <col min="1" max="1" width="1.6640625" style="47" customWidth="1"/>
    <col min="2" max="3" width="11.44140625" style="47"/>
    <col min="4" max="4" width="18.33203125" style="47" customWidth="1"/>
    <col min="5" max="5" width="5.33203125" style="47" customWidth="1"/>
    <col min="6" max="6" width="15.44140625" style="47" customWidth="1"/>
    <col min="7" max="7" width="6.5546875" style="47" customWidth="1"/>
    <col min="8" max="8" width="15.5546875" style="47" customWidth="1"/>
    <col min="9" max="9" width="7.44140625" style="47" customWidth="1"/>
    <col min="10" max="10" width="0" style="47" hidden="1" customWidth="1"/>
    <col min="11" max="16384" width="11.44140625" style="47"/>
  </cols>
  <sheetData>
    <row r="1" spans="1:11" ht="4.5" customHeight="1"/>
    <row r="2" spans="1:11" ht="15" customHeight="1">
      <c r="D2" s="389"/>
      <c r="E2" s="389"/>
      <c r="F2" s="389"/>
      <c r="G2" s="389"/>
    </row>
    <row r="3" spans="1:11" ht="15.75" customHeight="1">
      <c r="A3" s="390"/>
      <c r="B3" s="390"/>
      <c r="C3" s="390"/>
      <c r="D3" s="389"/>
      <c r="E3" s="389"/>
      <c r="F3" s="389"/>
      <c r="G3" s="389"/>
      <c r="I3" s="224"/>
      <c r="K3" s="227" t="s">
        <v>191</v>
      </c>
    </row>
    <row r="4" spans="1:11" ht="15" customHeight="1">
      <c r="A4" s="390"/>
      <c r="B4" s="390"/>
      <c r="C4" s="390"/>
      <c r="D4" s="389"/>
      <c r="E4" s="389"/>
      <c r="F4" s="389"/>
      <c r="G4" s="389"/>
      <c r="I4" s="224"/>
      <c r="K4" s="227" t="s">
        <v>192</v>
      </c>
    </row>
    <row r="5" spans="1:11">
      <c r="D5" s="391"/>
      <c r="E5" s="391"/>
      <c r="F5" s="391"/>
      <c r="G5" s="391"/>
    </row>
    <row r="6" spans="1:11" ht="6.75" customHeight="1">
      <c r="B6" s="48"/>
      <c r="C6" s="48"/>
      <c r="D6" s="48"/>
      <c r="E6" s="48"/>
      <c r="F6" s="48"/>
      <c r="G6" s="48"/>
      <c r="H6" s="48"/>
      <c r="I6" s="48"/>
    </row>
    <row r="7" spans="1:11" ht="2.25" customHeight="1"/>
    <row r="8" spans="1:11" ht="3" customHeight="1"/>
    <row r="9" spans="1:11" ht="2.25" customHeight="1"/>
    <row r="10" spans="1:11" ht="5.25" customHeight="1">
      <c r="B10" s="61"/>
      <c r="C10" s="61"/>
      <c r="D10" s="61"/>
      <c r="E10" s="61"/>
      <c r="F10" s="61"/>
      <c r="G10" s="61"/>
      <c r="H10" s="61"/>
      <c r="I10" s="61"/>
    </row>
    <row r="11" spans="1:11" ht="17.25" customHeight="1">
      <c r="A11" s="380" t="s">
        <v>324</v>
      </c>
      <c r="B11" s="380"/>
      <c r="C11" s="380"/>
      <c r="D11" s="393">
        <f>COUPLE!E12</f>
        <v>0</v>
      </c>
      <c r="E11" s="393"/>
      <c r="F11" s="393"/>
      <c r="G11" s="50"/>
      <c r="H11" s="31" t="str">
        <f>COUPLE!D14</f>
        <v>ex: 25 ans / 1m80</v>
      </c>
      <c r="I11" s="330" t="str">
        <f>COUPLE!G14</f>
        <v>oui/non</v>
      </c>
    </row>
    <row r="12" spans="1:11" s="54" customFormat="1" ht="3.75" customHeight="1">
      <c r="A12" s="50"/>
      <c r="B12" s="51"/>
      <c r="C12" s="51"/>
      <c r="D12" s="52"/>
      <c r="E12" s="53"/>
      <c r="F12" s="58"/>
      <c r="G12" s="53"/>
      <c r="H12" s="52"/>
      <c r="I12" s="53"/>
    </row>
    <row r="13" spans="1:11" s="54" customFormat="1" ht="15.6" customHeight="1">
      <c r="A13" s="407" t="s">
        <v>323</v>
      </c>
      <c r="B13" s="407"/>
      <c r="C13" s="407"/>
      <c r="D13" s="384">
        <f>COUPLE!E16</f>
        <v>0</v>
      </c>
      <c r="E13" s="384"/>
      <c r="F13" s="384"/>
      <c r="G13" s="53"/>
      <c r="H13" s="329" t="str">
        <f>COUPLE!D18</f>
        <v>ex: 25 ans / 1m80</v>
      </c>
      <c r="I13" s="331" t="str">
        <f>COUPLE!G18</f>
        <v>oui/non</v>
      </c>
    </row>
    <row r="14" spans="1:11" s="54" customFormat="1" ht="11.4" customHeight="1">
      <c r="A14" s="50"/>
      <c r="B14" s="319"/>
      <c r="C14" s="319"/>
      <c r="D14" s="52"/>
      <c r="E14" s="53"/>
      <c r="F14" s="321"/>
      <c r="G14" s="53"/>
      <c r="H14" s="52"/>
      <c r="I14" s="53"/>
    </row>
    <row r="15" spans="1:11" s="54" customFormat="1" ht="17.25" customHeight="1">
      <c r="A15" s="50"/>
      <c r="B15" s="364" t="s">
        <v>153</v>
      </c>
      <c r="C15" s="364"/>
      <c r="D15" s="57" t="str">
        <f>COUPLE!D27</f>
        <v>COUPLE</v>
      </c>
      <c r="E15" s="58" t="s">
        <v>154</v>
      </c>
      <c r="F15" s="216">
        <f>COUPLE!D33</f>
        <v>0</v>
      </c>
      <c r="G15" s="215" t="s">
        <v>18</v>
      </c>
      <c r="H15" s="406">
        <f>COUPLE!H33</f>
        <v>0</v>
      </c>
      <c r="I15" s="406"/>
    </row>
    <row r="16" spans="1:11" s="54" customFormat="1" ht="6" customHeight="1">
      <c r="A16" s="50"/>
      <c r="B16" s="58"/>
      <c r="C16" s="58"/>
      <c r="D16" s="52"/>
      <c r="E16" s="53"/>
      <c r="F16" s="52"/>
      <c r="G16" s="53"/>
      <c r="H16" s="52"/>
      <c r="I16" s="53"/>
    </row>
    <row r="17" spans="1:9">
      <c r="A17" s="49"/>
      <c r="B17" s="49" t="s">
        <v>155</v>
      </c>
      <c r="C17" s="49"/>
      <c r="D17" s="63">
        <f>COUPLE!H27</f>
        <v>0</v>
      </c>
      <c r="E17" s="56" t="s">
        <v>156</v>
      </c>
      <c r="F17" s="63">
        <f>COUPLE!G27</f>
        <v>0</v>
      </c>
      <c r="G17" s="33">
        <f>COUPLE!I27</f>
        <v>0</v>
      </c>
      <c r="H17" s="50" t="s">
        <v>157</v>
      </c>
      <c r="I17" s="31" t="str">
        <f>COUPLE!E40</f>
        <v>OUI</v>
      </c>
    </row>
    <row r="18" spans="1:9" s="54" customFormat="1" ht="3.75" customHeight="1">
      <c r="A18" s="50"/>
      <c r="B18" s="50"/>
      <c r="C18" s="50"/>
      <c r="D18" s="50"/>
      <c r="E18" s="50"/>
      <c r="F18" s="50"/>
      <c r="G18" s="50"/>
      <c r="H18" s="50"/>
      <c r="I18" s="50"/>
    </row>
    <row r="19" spans="1:9" s="54" customFormat="1" ht="16.5" customHeight="1">
      <c r="A19" s="50"/>
      <c r="B19" s="50" t="s">
        <v>194</v>
      </c>
      <c r="C19" s="50"/>
      <c r="D19" s="228">
        <f>COUPLE!D29</f>
        <v>20</v>
      </c>
      <c r="E19" s="56" t="s">
        <v>156</v>
      </c>
      <c r="F19" s="31" t="str">
        <f>COUPLE!G29</f>
        <v>OPTION</v>
      </c>
      <c r="G19" s="230">
        <f>COUPLE!I29</f>
        <v>0</v>
      </c>
      <c r="H19" s="50" t="s">
        <v>207</v>
      </c>
      <c r="I19" s="233" t="str">
        <f>COUPLE!D31</f>
        <v>OUI ( MAGAZINE 40€)</v>
      </c>
    </row>
    <row r="20" spans="1:9" s="54" customFormat="1" ht="3.75" customHeight="1">
      <c r="A20" s="50"/>
      <c r="B20" s="50"/>
      <c r="C20" s="50"/>
      <c r="D20" s="50"/>
      <c r="E20" s="50"/>
      <c r="F20" s="50"/>
      <c r="G20" s="50"/>
      <c r="H20" s="50"/>
      <c r="I20" s="50"/>
    </row>
    <row r="21" spans="1:9">
      <c r="A21" s="49"/>
      <c r="B21" s="49" t="s">
        <v>158</v>
      </c>
      <c r="C21" s="49"/>
      <c r="D21" s="397" t="str">
        <f>COUPLE!D35</f>
        <v>VIREMENT/PAYPAL/CHEQUE</v>
      </c>
      <c r="E21" s="397"/>
      <c r="F21" s="56" t="s">
        <v>159</v>
      </c>
      <c r="G21" s="393" t="str">
        <f>COUPLE!H35</f>
        <v>VIREMENT/PAYPAL/CB/CHEQUE/ESPECES</v>
      </c>
      <c r="H21" s="393"/>
      <c r="I21" s="393"/>
    </row>
    <row r="22" spans="1:9" s="54" customFormat="1" ht="3.75" customHeight="1">
      <c r="A22" s="50"/>
      <c r="B22" s="50"/>
      <c r="C22" s="50"/>
      <c r="D22" s="50"/>
      <c r="E22" s="50"/>
      <c r="F22" s="50"/>
      <c r="G22" s="50"/>
      <c r="H22" s="50"/>
      <c r="I22" s="50"/>
    </row>
    <row r="23" spans="1:9" s="54" customFormat="1" ht="6" customHeight="1">
      <c r="A23" s="50"/>
      <c r="B23" s="53"/>
      <c r="C23" s="53"/>
      <c r="D23" s="53"/>
      <c r="E23" s="53"/>
      <c r="F23" s="53"/>
      <c r="G23" s="53"/>
      <c r="H23" s="53"/>
      <c r="I23" s="53"/>
    </row>
    <row r="24" spans="1:9" s="54" customFormat="1" ht="4.5" customHeight="1">
      <c r="A24" s="50"/>
      <c r="B24" s="50"/>
    </row>
    <row r="25" spans="1:9" s="54" customFormat="1" ht="15" customHeight="1">
      <c r="A25" s="50"/>
      <c r="B25" s="373" t="s">
        <v>17</v>
      </c>
      <c r="C25" s="373"/>
      <c r="D25" s="373"/>
      <c r="E25" s="373"/>
      <c r="F25" s="63"/>
      <c r="G25" s="63"/>
      <c r="H25" s="63">
        <f>COUPLE!F58</f>
        <v>0</v>
      </c>
      <c r="I25" s="63"/>
    </row>
    <row r="26" spans="1:9" s="54" customFormat="1" ht="4.5" customHeight="1">
      <c r="A26" s="50"/>
      <c r="F26" s="398"/>
      <c r="G26" s="398"/>
      <c r="H26" s="398"/>
      <c r="I26" s="398"/>
    </row>
    <row r="27" spans="1:9" s="54" customFormat="1" ht="18.75" customHeight="1">
      <c r="A27" s="59"/>
      <c r="B27" s="368" t="s">
        <v>13</v>
      </c>
      <c r="C27" s="368"/>
      <c r="D27" s="368"/>
      <c r="E27" s="361" t="str">
        <f>COUPLE!E60</f>
        <v>FB/INSTAGRAM/SITE/CONNAISSANCE</v>
      </c>
      <c r="F27" s="361"/>
      <c r="G27" s="372"/>
      <c r="H27" s="370" t="str">
        <f>COUPLE!H60</f>
        <v>si connaissance NOM</v>
      </c>
      <c r="I27" s="371"/>
    </row>
    <row r="28" spans="1:9" s="54" customFormat="1" ht="6" customHeight="1">
      <c r="A28" s="50"/>
    </row>
    <row r="29" spans="1:9" ht="16.5" customHeight="1">
      <c r="A29" s="49"/>
      <c r="B29" s="368" t="s">
        <v>292</v>
      </c>
      <c r="C29" s="368"/>
      <c r="D29" s="368"/>
      <c r="E29" s="368"/>
      <c r="F29" s="361" t="str">
        <f>COUPLE!H29</f>
        <v>MAQUILLAGE COIFFURE 50€ / NON</v>
      </c>
      <c r="G29" s="361"/>
      <c r="H29" s="361"/>
      <c r="I29" s="361"/>
    </row>
    <row r="30" spans="1:9" ht="3" customHeight="1">
      <c r="A30" s="49"/>
      <c r="B30" s="53"/>
      <c r="C30" s="53"/>
      <c r="D30" s="53"/>
      <c r="E30" s="53"/>
      <c r="F30" s="53"/>
      <c r="G30" s="53"/>
      <c r="H30" s="53"/>
      <c r="I30" s="53"/>
    </row>
    <row r="31" spans="1:9" ht="4.2" customHeight="1">
      <c r="A31" s="55"/>
      <c r="B31" s="53"/>
      <c r="C31" s="53"/>
      <c r="D31" s="53"/>
      <c r="E31" s="53"/>
      <c r="F31" s="53"/>
      <c r="G31" s="53"/>
      <c r="H31" s="53"/>
      <c r="I31" s="53"/>
    </row>
    <row r="32" spans="1:9" ht="0.75" hidden="1" customHeight="1">
      <c r="A32" s="49"/>
      <c r="B32" s="53"/>
      <c r="C32" s="53"/>
      <c r="D32" s="53"/>
      <c r="E32" s="53"/>
      <c r="F32" s="53"/>
      <c r="G32" s="53"/>
      <c r="H32" s="53"/>
      <c r="I32" s="53"/>
    </row>
    <row r="33" spans="1:11" s="54" customFormat="1" ht="1.5" customHeight="1">
      <c r="A33" s="50"/>
      <c r="B33" s="53"/>
      <c r="C33" s="53"/>
      <c r="D33" s="53"/>
      <c r="E33" s="53"/>
      <c r="F33" s="53"/>
      <c r="G33" s="53"/>
      <c r="H33" s="53"/>
      <c r="I33" s="53"/>
    </row>
    <row r="34" spans="1:11">
      <c r="A34" s="49"/>
      <c r="B34" s="405" t="s">
        <v>160</v>
      </c>
      <c r="C34" s="222" t="s">
        <v>163</v>
      </c>
      <c r="D34" s="222" t="s">
        <v>162</v>
      </c>
      <c r="E34" s="222" t="s">
        <v>164</v>
      </c>
      <c r="F34" s="222" t="s">
        <v>172</v>
      </c>
      <c r="G34" s="223" t="s">
        <v>44</v>
      </c>
      <c r="H34" s="222" t="s">
        <v>166</v>
      </c>
      <c r="I34" s="222" t="s">
        <v>165</v>
      </c>
      <c r="J34" s="49"/>
      <c r="K34" s="49"/>
    </row>
    <row r="35" spans="1:11" ht="18" customHeight="1">
      <c r="A35" s="49"/>
      <c r="B35" s="405"/>
      <c r="C35" s="219"/>
      <c r="D35" s="221"/>
      <c r="E35" s="221"/>
      <c r="F35" s="219"/>
      <c r="G35" s="219"/>
      <c r="H35" s="219"/>
      <c r="I35" s="221"/>
      <c r="J35" s="49"/>
      <c r="K35" s="60" t="s">
        <v>167</v>
      </c>
    </row>
    <row r="36" spans="1:11">
      <c r="A36" s="49"/>
      <c r="B36" s="405"/>
      <c r="C36" s="221"/>
      <c r="D36" s="221"/>
      <c r="E36" s="221"/>
      <c r="F36" s="220"/>
      <c r="G36" s="220"/>
      <c r="H36" s="220"/>
      <c r="I36" s="221"/>
      <c r="J36" s="49"/>
      <c r="K36" s="60" t="s">
        <v>168</v>
      </c>
    </row>
    <row r="37" spans="1:11" ht="4.5" customHeight="1">
      <c r="A37" s="49"/>
      <c r="B37" s="405"/>
      <c r="C37" s="221"/>
      <c r="D37" s="221"/>
      <c r="E37" s="221"/>
      <c r="F37" s="219"/>
      <c r="G37" s="219"/>
      <c r="H37" s="221"/>
      <c r="I37" s="221"/>
      <c r="J37" s="49"/>
      <c r="K37" s="60"/>
    </row>
    <row r="38" spans="1:11" ht="15.75" customHeight="1">
      <c r="A38" s="49"/>
      <c r="B38" s="405"/>
      <c r="C38" s="221"/>
      <c r="D38" s="219"/>
      <c r="E38" s="219"/>
      <c r="F38" s="219"/>
      <c r="G38" s="219"/>
      <c r="H38" s="221"/>
      <c r="I38" s="219"/>
      <c r="J38" s="49"/>
      <c r="K38" s="60" t="s">
        <v>169</v>
      </c>
    </row>
    <row r="39" spans="1:11" s="54" customFormat="1" ht="6" customHeight="1">
      <c r="A39" s="49"/>
      <c r="B39" s="49"/>
      <c r="C39" s="49"/>
      <c r="D39" s="49"/>
      <c r="E39" s="49"/>
      <c r="F39" s="49"/>
      <c r="G39" s="49"/>
      <c r="H39" s="49"/>
      <c r="I39" s="49"/>
      <c r="J39" s="49"/>
      <c r="K39" s="49"/>
    </row>
    <row r="40" spans="1:11" ht="14.25" customHeight="1">
      <c r="A40" s="49"/>
      <c r="B40" s="380" t="s">
        <v>170</v>
      </c>
      <c r="C40" s="222" t="s">
        <v>171</v>
      </c>
      <c r="D40" s="222" t="s">
        <v>172</v>
      </c>
      <c r="E40" s="222" t="s">
        <v>173</v>
      </c>
      <c r="F40" s="222" t="s">
        <v>174</v>
      </c>
      <c r="G40" s="222" t="s">
        <v>175</v>
      </c>
      <c r="H40" s="222" t="s">
        <v>176</v>
      </c>
      <c r="I40" s="49"/>
      <c r="J40" s="49"/>
      <c r="K40" s="49"/>
    </row>
    <row r="41" spans="1:11" ht="17.25" customHeight="1">
      <c r="A41" s="49"/>
      <c r="B41" s="380"/>
      <c r="C41" s="219"/>
      <c r="D41" s="219"/>
      <c r="E41" s="219"/>
      <c r="F41" s="219"/>
      <c r="G41" s="219"/>
      <c r="H41" s="219"/>
      <c r="I41" s="49"/>
      <c r="J41" s="49"/>
      <c r="K41" s="49"/>
    </row>
    <row r="42" spans="1:11">
      <c r="A42" s="49"/>
      <c r="B42" s="49"/>
      <c r="C42" s="49"/>
      <c r="D42" s="49"/>
      <c r="E42" s="403" t="s">
        <v>189</v>
      </c>
      <c r="F42" s="403"/>
      <c r="G42" s="403"/>
      <c r="H42" s="403"/>
      <c r="I42" s="403"/>
      <c r="J42" s="49"/>
      <c r="K42" s="49"/>
    </row>
    <row r="43" spans="1:11">
      <c r="A43" s="49"/>
      <c r="B43" s="49" t="s">
        <v>161</v>
      </c>
      <c r="C43" s="222" t="s">
        <v>177</v>
      </c>
      <c r="D43" s="222" t="s">
        <v>178</v>
      </c>
      <c r="E43" s="222" t="s">
        <v>179</v>
      </c>
      <c r="F43" s="222" t="s">
        <v>180</v>
      </c>
      <c r="G43" s="222" t="s">
        <v>181</v>
      </c>
      <c r="H43" s="222" t="s">
        <v>190</v>
      </c>
      <c r="I43" s="222" t="s">
        <v>182</v>
      </c>
      <c r="J43" s="49"/>
      <c r="K43" s="49"/>
    </row>
    <row r="44" spans="1:11">
      <c r="A44" s="49"/>
      <c r="B44" s="49"/>
      <c r="C44" s="219"/>
      <c r="D44" s="219"/>
      <c r="E44" s="219"/>
      <c r="F44" s="219"/>
      <c r="G44" s="219"/>
      <c r="H44" s="219"/>
      <c r="I44" s="219"/>
      <c r="J44" s="49"/>
      <c r="K44" s="49"/>
    </row>
    <row r="45" spans="1:11">
      <c r="A45" s="49"/>
      <c r="B45" s="49"/>
      <c r="C45" s="222" t="s">
        <v>183</v>
      </c>
      <c r="D45" s="222" t="s">
        <v>184</v>
      </c>
      <c r="E45" s="399" t="s">
        <v>185</v>
      </c>
      <c r="F45" s="400"/>
      <c r="G45" s="222" t="s">
        <v>186</v>
      </c>
      <c r="H45" s="222" t="s">
        <v>187</v>
      </c>
      <c r="I45" s="222" t="s">
        <v>188</v>
      </c>
      <c r="J45" s="49"/>
      <c r="K45" s="49"/>
    </row>
    <row r="46" spans="1:11">
      <c r="A46" s="49"/>
      <c r="B46" s="49"/>
      <c r="C46" s="218"/>
      <c r="D46" s="218"/>
      <c r="E46" s="401"/>
      <c r="F46" s="402"/>
      <c r="G46" s="218"/>
      <c r="H46" s="218"/>
      <c r="I46" s="218"/>
      <c r="J46" s="49"/>
      <c r="K46" s="49"/>
    </row>
    <row r="47" spans="1:11">
      <c r="A47" s="49"/>
      <c r="B47" s="49" t="s">
        <v>204</v>
      </c>
      <c r="C47" s="31" t="e">
        <f>COUPLE!#REF!</f>
        <v>#REF!</v>
      </c>
      <c r="D47" s="49"/>
      <c r="E47" s="49"/>
      <c r="F47" s="49"/>
      <c r="G47" s="49"/>
      <c r="H47" s="49"/>
      <c r="I47" s="49"/>
      <c r="J47" s="49"/>
      <c r="K47" s="49"/>
    </row>
    <row r="48" spans="1:11">
      <c r="A48" s="49"/>
      <c r="B48" s="404" t="s">
        <v>193</v>
      </c>
      <c r="C48" s="404"/>
      <c r="D48" s="404"/>
      <c r="E48" s="404"/>
      <c r="F48" s="404"/>
      <c r="G48" s="404"/>
      <c r="H48" s="404"/>
      <c r="I48" s="404"/>
      <c r="J48" s="49"/>
      <c r="K48" s="49"/>
    </row>
    <row r="49" spans="1:11">
      <c r="A49" s="49"/>
      <c r="B49" s="404"/>
      <c r="C49" s="404"/>
      <c r="D49" s="404"/>
      <c r="E49" s="404"/>
      <c r="F49" s="404"/>
      <c r="G49" s="404"/>
      <c r="H49" s="404"/>
      <c r="I49" s="404"/>
      <c r="J49" s="49"/>
      <c r="K49" s="49"/>
    </row>
    <row r="50" spans="1:11" ht="7.5" customHeight="1">
      <c r="A50" s="49"/>
      <c r="B50" s="49"/>
      <c r="C50" s="49"/>
      <c r="D50" s="49"/>
      <c r="E50" s="49"/>
      <c r="F50" s="49"/>
      <c r="G50" s="49"/>
      <c r="H50" s="49"/>
      <c r="I50" s="49"/>
      <c r="J50" s="49"/>
      <c r="K50" s="49"/>
    </row>
    <row r="51" spans="1:11">
      <c r="B51" s="264" t="s">
        <v>213</v>
      </c>
      <c r="C51" s="264"/>
      <c r="D51" s="264"/>
      <c r="E51" s="274" t="str">
        <f>COUPLE!E49</f>
        <v>OUI/NON</v>
      </c>
      <c r="F51" s="359" t="str">
        <f>COUPLE!F49</f>
        <v>lequels</v>
      </c>
      <c r="G51" s="359"/>
      <c r="H51" s="359"/>
      <c r="I51" s="359"/>
    </row>
    <row r="52" spans="1:11" ht="6.75" customHeight="1">
      <c r="B52" s="54"/>
      <c r="C52" s="54"/>
      <c r="D52" s="54"/>
      <c r="E52" s="54"/>
      <c r="F52" s="54"/>
      <c r="G52" s="54"/>
      <c r="H52" s="54"/>
      <c r="I52" s="54"/>
    </row>
    <row r="53" spans="1:11" ht="4.5" customHeight="1">
      <c r="B53" s="50"/>
      <c r="C53" s="50"/>
      <c r="D53" s="50"/>
      <c r="E53" s="50"/>
      <c r="F53" s="21"/>
      <c r="G53" s="21"/>
      <c r="H53" s="21"/>
      <c r="I53" s="21"/>
    </row>
    <row r="54" spans="1:11">
      <c r="B54" s="50" t="s">
        <v>215</v>
      </c>
      <c r="C54" s="50"/>
      <c r="D54" s="50"/>
      <c r="E54" s="375" t="str">
        <f>COUPLE!F52</f>
        <v>cela crée une atmosphère particulière, moi j'aime, mais c'est vos photos!:-)</v>
      </c>
      <c r="F54" s="375"/>
      <c r="G54" s="375"/>
      <c r="H54" s="375"/>
      <c r="I54" s="375"/>
    </row>
    <row r="55" spans="1:11" ht="4.5" customHeight="1">
      <c r="B55" s="54"/>
      <c r="C55" s="54"/>
      <c r="D55" s="54"/>
      <c r="E55" s="54"/>
      <c r="F55" s="54"/>
      <c r="G55" s="54"/>
      <c r="H55" s="54"/>
      <c r="I55" s="54"/>
    </row>
    <row r="56" spans="1:11">
      <c r="B56" s="368" t="s">
        <v>218</v>
      </c>
      <c r="C56" s="368"/>
      <c r="D56" s="368"/>
      <c r="E56" s="377" t="str">
        <f>COUPLE!F55</f>
        <v>OUI QUELQUES UNES / NON</v>
      </c>
      <c r="F56" s="377"/>
      <c r="G56" s="377"/>
      <c r="H56" s="377"/>
      <c r="I56" s="377"/>
    </row>
    <row r="57" spans="1:11" ht="3" customHeight="1">
      <c r="B57" s="54"/>
      <c r="C57" s="54"/>
      <c r="D57" s="54"/>
      <c r="E57" s="54"/>
      <c r="F57" s="54"/>
      <c r="G57" s="54"/>
      <c r="H57" s="54"/>
      <c r="I57" s="54"/>
    </row>
  </sheetData>
  <sheetProtection selectLockedCells="1"/>
  <mergeCells count="29">
    <mergeCell ref="D11:F11"/>
    <mergeCell ref="B27:D27"/>
    <mergeCell ref="E27:G27"/>
    <mergeCell ref="H27:I27"/>
    <mergeCell ref="D2:G4"/>
    <mergeCell ref="A3:C3"/>
    <mergeCell ref="A4:C4"/>
    <mergeCell ref="D5:G5"/>
    <mergeCell ref="D21:E21"/>
    <mergeCell ref="G21:I21"/>
    <mergeCell ref="H15:I15"/>
    <mergeCell ref="B15:C15"/>
    <mergeCell ref="D13:F13"/>
    <mergeCell ref="A13:C13"/>
    <mergeCell ref="A11:C11"/>
    <mergeCell ref="E56:I56"/>
    <mergeCell ref="B56:D56"/>
    <mergeCell ref="B25:E25"/>
    <mergeCell ref="F26:I26"/>
    <mergeCell ref="F51:I51"/>
    <mergeCell ref="E54:I54"/>
    <mergeCell ref="B40:B41"/>
    <mergeCell ref="E45:F45"/>
    <mergeCell ref="E46:F46"/>
    <mergeCell ref="E42:I42"/>
    <mergeCell ref="B48:I49"/>
    <mergeCell ref="B34:B38"/>
    <mergeCell ref="B29:E29"/>
    <mergeCell ref="F29:I29"/>
  </mergeCells>
  <dataValidations count="2">
    <dataValidation showInputMessage="1" showErrorMessage="1" sqref="E56 E51:F51 F29:I29 E27:G27"/>
    <dataValidation type="list" showInputMessage="1" showErrorMessage="1" sqref="G51">
      <formula1>"FACEBOOK,INSTAGRAM,SITE INTERNET,CONNAISSANCE"</formula1>
    </dataValidation>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6"/>
  <sheetViews>
    <sheetView showGridLines="0" showZeros="0" showRuler="0" view="pageLayout" topLeftCell="A4" zoomScale="70" zoomScalePageLayoutView="70" workbookViewId="0">
      <selection activeCell="F39" sqref="F39"/>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22</v>
      </c>
      <c r="D2" s="389"/>
      <c r="E2" s="389"/>
      <c r="F2" s="389"/>
      <c r="G2" s="389"/>
    </row>
    <row r="3" spans="1:9" ht="15.75" customHeight="1">
      <c r="A3" s="390"/>
      <c r="B3" s="390"/>
      <c r="C3" s="390"/>
      <c r="D3" s="389"/>
      <c r="E3" s="389"/>
      <c r="F3" s="389"/>
      <c r="G3" s="389"/>
    </row>
    <row r="4" spans="1:9" ht="15" customHeight="1">
      <c r="A4" s="390"/>
      <c r="B4" s="390"/>
      <c r="C4" s="390"/>
      <c r="D4" s="389"/>
      <c r="E4" s="389"/>
      <c r="F4" s="389"/>
      <c r="G4" s="389"/>
    </row>
    <row r="5" spans="1:9">
      <c r="D5" s="391"/>
      <c r="E5" s="391"/>
      <c r="F5" s="391"/>
      <c r="G5" s="391"/>
    </row>
    <row r="6" spans="1:9" ht="6.75" customHeight="1">
      <c r="B6" s="2"/>
      <c r="C6" s="2"/>
      <c r="D6" s="2"/>
      <c r="E6" s="2"/>
      <c r="F6" s="2"/>
      <c r="G6" s="2"/>
      <c r="H6" s="2"/>
      <c r="I6" s="2"/>
    </row>
    <row r="7" spans="1:9" ht="2.25" customHeight="1"/>
    <row r="8" spans="1:9" ht="2.25" customHeight="1"/>
    <row r="9" spans="1:9" ht="17.25" customHeight="1">
      <c r="A9" s="3"/>
      <c r="B9" s="49" t="s">
        <v>238</v>
      </c>
      <c r="C9" s="3"/>
      <c r="D9" s="4"/>
      <c r="E9" s="393">
        <f>COUPLE!E12</f>
        <v>0</v>
      </c>
      <c r="F9" s="393"/>
      <c r="G9" s="393"/>
      <c r="H9" s="393"/>
      <c r="I9" s="3"/>
    </row>
    <row r="10" spans="1:9" s="7" customFormat="1" ht="4.5" customHeight="1">
      <c r="A10" s="4"/>
      <c r="B10" s="26"/>
      <c r="C10" s="26"/>
      <c r="D10" s="5"/>
      <c r="E10" s="6"/>
      <c r="F10" s="5"/>
      <c r="G10" s="6"/>
      <c r="H10" s="5"/>
      <c r="I10" s="6"/>
    </row>
    <row r="11" spans="1:9">
      <c r="A11" s="3"/>
      <c r="B11" s="3" t="s">
        <v>0</v>
      </c>
      <c r="C11" s="3"/>
      <c r="D11" s="393">
        <f>COUPLE!D20</f>
        <v>0</v>
      </c>
      <c r="E11" s="393"/>
      <c r="F11" s="393"/>
      <c r="G11" s="393"/>
      <c r="H11" s="393"/>
      <c r="I11" s="3"/>
    </row>
    <row r="12" spans="1:9" s="7" customFormat="1" ht="3.75" customHeight="1">
      <c r="A12" s="4"/>
      <c r="B12" s="4"/>
      <c r="C12" s="4"/>
      <c r="D12" s="4"/>
      <c r="E12" s="4"/>
      <c r="F12" s="4"/>
      <c r="G12" s="4"/>
      <c r="H12" s="4"/>
      <c r="I12" s="4"/>
    </row>
    <row r="13" spans="1:9" s="7" customFormat="1" ht="14.25" customHeight="1">
      <c r="A13" s="4"/>
      <c r="B13" s="4" t="s">
        <v>5</v>
      </c>
      <c r="C13" s="4"/>
      <c r="D13" s="31">
        <f>COUPLE!D22</f>
        <v>0</v>
      </c>
      <c r="E13" s="4" t="s">
        <v>42</v>
      </c>
      <c r="F13" s="393">
        <f>COUPLE!G22</f>
        <v>0</v>
      </c>
      <c r="G13" s="393"/>
      <c r="H13" s="393"/>
      <c r="I13" s="4"/>
    </row>
    <row r="14" spans="1:9" ht="4.5" customHeight="1">
      <c r="A14" s="3"/>
      <c r="B14" s="29"/>
      <c r="C14" s="29"/>
      <c r="D14" s="29"/>
      <c r="E14" s="29"/>
      <c r="F14" s="30"/>
      <c r="G14" s="30"/>
      <c r="H14" s="29"/>
      <c r="I14" s="29"/>
    </row>
    <row r="15" spans="1:9" ht="6.75" customHeight="1">
      <c r="A15" s="3"/>
      <c r="B15" s="8"/>
      <c r="C15" s="8"/>
      <c r="D15" s="8"/>
      <c r="E15" s="8"/>
      <c r="F15" s="27"/>
      <c r="G15" s="27"/>
      <c r="H15" s="8"/>
      <c r="I15" s="8"/>
    </row>
    <row r="16" spans="1:9">
      <c r="A16" s="3"/>
      <c r="B16" s="3" t="s">
        <v>24</v>
      </c>
      <c r="C16" s="3"/>
      <c r="D16" s="31" t="s">
        <v>25</v>
      </c>
      <c r="E16" s="31"/>
      <c r="F16" s="31"/>
      <c r="G16" s="31"/>
      <c r="H16" s="31"/>
      <c r="I16" s="31"/>
    </row>
    <row r="17" spans="1:9" s="7" customFormat="1" ht="7.5" customHeight="1">
      <c r="A17" s="4"/>
      <c r="B17" s="4"/>
      <c r="C17" s="4"/>
      <c r="D17" s="4"/>
      <c r="E17" s="4"/>
      <c r="F17" s="9"/>
      <c r="G17" s="9"/>
      <c r="H17" s="4"/>
      <c r="I17" s="4"/>
    </row>
    <row r="18" spans="1:9">
      <c r="A18" s="3"/>
      <c r="B18" s="8" t="s">
        <v>26</v>
      </c>
      <c r="C18" s="8"/>
      <c r="D18" s="32">
        <f>COUPLE!D33</f>
        <v>0</v>
      </c>
      <c r="E18" s="423" t="s">
        <v>27</v>
      </c>
      <c r="F18" s="423"/>
      <c r="G18" s="24">
        <f>COUPLE!H33</f>
        <v>0</v>
      </c>
      <c r="H18" s="27" t="s">
        <v>28</v>
      </c>
      <c r="I18" s="278"/>
    </row>
    <row r="19" spans="1:9" ht="9" customHeight="1">
      <c r="A19" s="3"/>
      <c r="B19" s="6"/>
      <c r="C19" s="6"/>
      <c r="D19" s="23"/>
      <c r="E19" s="6"/>
      <c r="F19" s="23"/>
      <c r="G19" s="23"/>
      <c r="H19" s="6"/>
      <c r="I19" s="6"/>
    </row>
    <row r="20" spans="1:9">
      <c r="A20" s="3"/>
      <c r="B20" s="8" t="s">
        <v>1</v>
      </c>
      <c r="C20" s="8"/>
      <c r="D20" s="24" t="str">
        <f>COUPLE!D27</f>
        <v>COUPLE</v>
      </c>
      <c r="E20" s="423" t="s">
        <v>29</v>
      </c>
      <c r="F20" s="423"/>
      <c r="G20" s="24">
        <f>COUPLE!G27</f>
        <v>0</v>
      </c>
      <c r="H20" s="33">
        <f>COUPLE!H27</f>
        <v>0</v>
      </c>
      <c r="I20" s="230">
        <f>COUPLE!I27</f>
        <v>0</v>
      </c>
    </row>
    <row r="21" spans="1:9" s="54" customFormat="1" ht="3" customHeight="1">
      <c r="A21" s="50"/>
      <c r="B21" s="53"/>
      <c r="C21" s="53"/>
      <c r="D21" s="235"/>
      <c r="E21" s="235"/>
      <c r="F21" s="235"/>
      <c r="G21" s="235"/>
      <c r="H21" s="266"/>
      <c r="I21" s="217"/>
    </row>
    <row r="22" spans="1:9" ht="15" customHeight="1">
      <c r="A22" s="3"/>
      <c r="B22" s="424" t="s">
        <v>195</v>
      </c>
      <c r="C22" s="424"/>
      <c r="D22" s="229">
        <f>COUPLE!D29</f>
        <v>20</v>
      </c>
      <c r="E22" s="417" t="s">
        <v>206</v>
      </c>
      <c r="F22" s="417"/>
      <c r="G22" s="420" t="str">
        <f>COUPLE!D31</f>
        <v>OUI ( MAGAZINE 40€)</v>
      </c>
      <c r="H22" s="421"/>
      <c r="I22" s="421"/>
    </row>
    <row r="23" spans="1:9" s="54" customFormat="1" ht="3" customHeight="1">
      <c r="A23" s="50"/>
      <c r="B23" s="234"/>
      <c r="C23" s="234"/>
      <c r="D23" s="15"/>
      <c r="E23" s="15"/>
      <c r="F23" s="15"/>
      <c r="G23" s="267"/>
      <c r="H23" s="15"/>
      <c r="I23" s="15"/>
    </row>
    <row r="24" spans="1:9" s="7" customFormat="1" ht="15" customHeight="1">
      <c r="A24" s="4"/>
      <c r="B24" s="20" t="s">
        <v>43</v>
      </c>
      <c r="C24" s="43">
        <f>SUM(COUPLE!I27:'COUPLE'!I29)</f>
        <v>0</v>
      </c>
      <c r="D24" s="42" t="s">
        <v>30</v>
      </c>
      <c r="E24" s="415" t="str">
        <f>COUPLE!D35</f>
        <v>VIREMENT/PAYPAL/CHEQUE</v>
      </c>
      <c r="F24" s="416"/>
      <c r="G24" s="6"/>
      <c r="H24" s="384" t="str">
        <f>COUPLE!H35</f>
        <v>VIREMENT/PAYPAL/CB/CHEQUE/ESPECES</v>
      </c>
      <c r="I24" s="384"/>
    </row>
    <row r="25" spans="1:9" s="7" customFormat="1" ht="12" customHeight="1">
      <c r="A25" s="4"/>
      <c r="B25" s="10"/>
      <c r="C25" s="10"/>
      <c r="D25" s="10"/>
      <c r="E25" s="419" t="s">
        <v>44</v>
      </c>
      <c r="F25" s="419"/>
      <c r="G25" s="10"/>
      <c r="H25" s="419" t="s">
        <v>45</v>
      </c>
      <c r="I25" s="419"/>
    </row>
    <row r="26" spans="1:9" s="7" customFormat="1" ht="5.25" customHeight="1">
      <c r="A26" s="4"/>
      <c r="B26" s="6"/>
      <c r="C26" s="6"/>
      <c r="D26" s="6"/>
      <c r="E26" s="6"/>
      <c r="F26" s="6"/>
      <c r="G26" s="6"/>
      <c r="H26" s="6"/>
      <c r="I26" s="6"/>
    </row>
    <row r="27" spans="1:9" ht="15" customHeight="1">
      <c r="A27" s="3"/>
      <c r="B27" s="20" t="s">
        <v>239</v>
      </c>
      <c r="C27" s="20"/>
      <c r="D27" s="20"/>
      <c r="E27" s="20"/>
      <c r="F27" s="297"/>
      <c r="G27" s="297"/>
      <c r="H27" s="20"/>
      <c r="I27" s="20"/>
    </row>
    <row r="28" spans="1:9" ht="29.25" customHeight="1">
      <c r="A28" s="3"/>
      <c r="B28" s="412" t="s">
        <v>31</v>
      </c>
      <c r="C28" s="412"/>
      <c r="D28" s="412"/>
      <c r="E28" s="412"/>
      <c r="F28" s="412"/>
      <c r="G28" s="412"/>
      <c r="H28" s="412"/>
      <c r="I28" s="412"/>
    </row>
    <row r="29" spans="1:9" s="12" customFormat="1" ht="66.75" customHeight="1">
      <c r="A29" s="11"/>
      <c r="B29" s="413" t="s">
        <v>32</v>
      </c>
      <c r="C29" s="413"/>
      <c r="D29" s="413"/>
      <c r="E29" s="413"/>
      <c r="F29" s="413"/>
      <c r="G29" s="413"/>
      <c r="H29" s="413"/>
      <c r="I29" s="413"/>
    </row>
    <row r="30" spans="1:9" ht="1.5" customHeight="1">
      <c r="A30" s="3"/>
      <c r="B30" s="412" t="s">
        <v>240</v>
      </c>
      <c r="C30" s="412"/>
      <c r="D30" s="412"/>
      <c r="E30" s="412"/>
      <c r="F30" s="412"/>
      <c r="G30" s="412"/>
      <c r="H30" s="412"/>
      <c r="I30" s="412"/>
    </row>
    <row r="31" spans="1:9" ht="25.5" customHeight="1">
      <c r="A31" s="3"/>
      <c r="B31" s="412" t="s">
        <v>241</v>
      </c>
      <c r="C31" s="412"/>
      <c r="D31" s="412"/>
      <c r="E31" s="412"/>
      <c r="F31" s="412"/>
      <c r="G31" s="412"/>
      <c r="H31" s="412"/>
      <c r="I31" s="412"/>
    </row>
    <row r="32" spans="1:9" s="7" customFormat="1" ht="42" customHeight="1">
      <c r="A32" s="4"/>
      <c r="B32" s="412" t="s">
        <v>242</v>
      </c>
      <c r="C32" s="412"/>
      <c r="D32" s="412"/>
      <c r="E32" s="412"/>
      <c r="F32" s="412"/>
      <c r="G32" s="412"/>
      <c r="H32" s="412"/>
      <c r="I32" s="412"/>
    </row>
    <row r="33" spans="1:9" ht="86.4" customHeight="1">
      <c r="A33" s="3"/>
      <c r="B33" s="412" t="s">
        <v>243</v>
      </c>
      <c r="C33" s="412"/>
      <c r="D33" s="412"/>
      <c r="E33" s="412"/>
      <c r="F33" s="412"/>
      <c r="G33" s="412"/>
      <c r="H33" s="412"/>
      <c r="I33" s="412"/>
    </row>
    <row r="34" spans="1:9" s="7" customFormat="1" ht="4.2" customHeight="1">
      <c r="A34" s="4"/>
      <c r="B34" s="422" t="s">
        <v>33</v>
      </c>
      <c r="C34" s="422"/>
      <c r="D34" s="422"/>
      <c r="E34" s="422"/>
      <c r="F34" s="422"/>
      <c r="G34" s="422"/>
      <c r="H34" s="422"/>
      <c r="I34" s="422"/>
    </row>
    <row r="35" spans="1:9" ht="15" customHeight="1">
      <c r="A35" s="3"/>
      <c r="B35" s="422"/>
      <c r="C35" s="422"/>
      <c r="D35" s="422"/>
      <c r="E35" s="422"/>
      <c r="F35" s="422"/>
      <c r="G35" s="422"/>
      <c r="H35" s="422"/>
      <c r="I35" s="422"/>
    </row>
    <row r="36" spans="1:9" s="7" customFormat="1" ht="15" customHeight="1">
      <c r="A36" s="4"/>
      <c r="B36" s="414" t="s">
        <v>34</v>
      </c>
      <c r="C36" s="414"/>
      <c r="D36" s="414"/>
      <c r="E36" s="414"/>
      <c r="F36" s="414"/>
      <c r="G36" s="414"/>
      <c r="H36" s="414"/>
      <c r="I36" s="414"/>
    </row>
    <row r="37" spans="1:9" ht="15.75" customHeight="1">
      <c r="A37" s="3"/>
      <c r="B37" s="418" t="s">
        <v>35</v>
      </c>
      <c r="C37" s="418"/>
      <c r="D37" s="418"/>
      <c r="E37" s="418"/>
      <c r="F37" s="418"/>
      <c r="G37" s="418"/>
      <c r="H37" s="418"/>
      <c r="I37" s="418"/>
    </row>
    <row r="38" spans="1:9" ht="6" customHeight="1">
      <c r="A38" s="3"/>
      <c r="B38" s="29"/>
      <c r="C38" s="29"/>
      <c r="D38" s="34"/>
      <c r="E38" s="35"/>
      <c r="F38" s="34"/>
      <c r="G38" s="34"/>
      <c r="H38" s="34"/>
      <c r="I38" s="29"/>
    </row>
    <row r="39" spans="1:9" ht="6.75" customHeight="1">
      <c r="A39" s="3"/>
      <c r="B39" s="3"/>
      <c r="C39" s="3"/>
      <c r="D39" s="3"/>
      <c r="E39" s="3"/>
      <c r="F39" s="3"/>
      <c r="G39" s="3"/>
      <c r="H39" s="3"/>
      <c r="I39" s="3"/>
    </row>
    <row r="40" spans="1:9">
      <c r="A40" s="3"/>
      <c r="B40" s="36" t="s">
        <v>36</v>
      </c>
      <c r="C40" s="37"/>
      <c r="D40" s="4"/>
      <c r="E40" s="4"/>
      <c r="F40" s="4"/>
      <c r="G40" s="4"/>
      <c r="H40" s="4"/>
      <c r="I40" s="3"/>
    </row>
    <row r="41" spans="1:9" s="7" customFormat="1" ht="6.75" customHeight="1">
      <c r="A41" s="4"/>
      <c r="B41" s="4"/>
      <c r="C41" s="4"/>
      <c r="D41" s="4"/>
      <c r="E41" s="4"/>
      <c r="F41" s="4"/>
      <c r="G41" s="4"/>
      <c r="H41" s="4"/>
      <c r="I41" s="4"/>
    </row>
    <row r="42" spans="1:9">
      <c r="A42" s="3"/>
      <c r="B42" s="3" t="s">
        <v>37</v>
      </c>
      <c r="C42" s="393">
        <f>COUPLE!E12</f>
        <v>0</v>
      </c>
      <c r="D42" s="393"/>
      <c r="E42" s="38"/>
      <c r="F42" s="50" t="s">
        <v>325</v>
      </c>
      <c r="G42" s="393">
        <f>COUPLE!E16</f>
        <v>0</v>
      </c>
      <c r="H42" s="393"/>
      <c r="I42" s="393"/>
    </row>
    <row r="43" spans="1:9" s="7" customFormat="1" ht="4.5" customHeight="1">
      <c r="A43" s="4"/>
      <c r="B43" s="9"/>
      <c r="C43" s="39"/>
      <c r="D43" s="411"/>
      <c r="E43" s="411"/>
      <c r="F43" s="50"/>
      <c r="G43" s="50"/>
      <c r="H43" s="50"/>
      <c r="I43" s="50"/>
    </row>
    <row r="44" spans="1:9" s="7" customFormat="1" ht="8.4" customHeight="1">
      <c r="A44" s="4"/>
      <c r="B44" s="6"/>
      <c r="C44" s="408"/>
      <c r="D44" s="408"/>
      <c r="E44" s="408"/>
      <c r="F44" s="408"/>
      <c r="G44" s="408"/>
      <c r="H44" s="40"/>
      <c r="I44" s="6"/>
    </row>
    <row r="45" spans="1:9" s="7" customFormat="1" ht="15" customHeight="1">
      <c r="A45" s="4"/>
      <c r="B45" s="356" t="s">
        <v>38</v>
      </c>
      <c r="C45" s="356"/>
      <c r="D45" s="356"/>
      <c r="E45" s="356"/>
      <c r="F45" s="356"/>
      <c r="G45" s="1"/>
      <c r="H45" s="395" t="s">
        <v>39</v>
      </c>
      <c r="I45" s="395"/>
    </row>
    <row r="46" spans="1:9" s="7" customFormat="1" ht="18.75" customHeight="1">
      <c r="A46" s="13"/>
      <c r="B46" s="384">
        <f>C42</f>
        <v>0</v>
      </c>
      <c r="C46" s="384"/>
      <c r="D46" s="328"/>
      <c r="E46" s="409">
        <f>G42</f>
        <v>0</v>
      </c>
      <c r="F46" s="409"/>
      <c r="G46" s="6"/>
      <c r="H46" s="410" t="s">
        <v>236</v>
      </c>
      <c r="I46" s="410"/>
    </row>
    <row r="47" spans="1:9">
      <c r="A47" s="3"/>
      <c r="B47" s="356" t="s">
        <v>40</v>
      </c>
      <c r="C47" s="356"/>
      <c r="D47" s="356"/>
      <c r="E47" s="356"/>
      <c r="F47" s="356"/>
      <c r="G47" s="7"/>
      <c r="H47" s="6" t="s">
        <v>41</v>
      </c>
      <c r="I47" s="41"/>
    </row>
    <row r="48" spans="1:9" s="7" customFormat="1" ht="56.25" customHeight="1">
      <c r="A48" s="4"/>
      <c r="B48" s="409"/>
      <c r="C48" s="409"/>
      <c r="D48" s="409"/>
      <c r="E48" s="409"/>
      <c r="F48" s="409"/>
      <c r="G48" s="6"/>
      <c r="H48" s="410"/>
      <c r="I48" s="410"/>
    </row>
    <row r="49" spans="1:9">
      <c r="A49" s="3"/>
      <c r="B49" s="409"/>
      <c r="C49" s="409"/>
      <c r="D49" s="409"/>
      <c r="E49" s="409"/>
      <c r="F49" s="409"/>
      <c r="H49" s="410"/>
      <c r="I49" s="410"/>
    </row>
    <row r="50" spans="1:9" ht="12.75" customHeight="1">
      <c r="A50" s="8"/>
      <c r="B50" s="356"/>
      <c r="C50" s="356"/>
      <c r="D50" s="356"/>
      <c r="E50" s="356"/>
      <c r="F50" s="356"/>
      <c r="G50" s="356"/>
      <c r="H50" s="356"/>
      <c r="I50" s="356"/>
    </row>
    <row r="51" spans="1:9">
      <c r="A51" s="3"/>
      <c r="B51" s="4"/>
      <c r="C51" s="7"/>
      <c r="D51" s="7"/>
      <c r="E51" s="7"/>
      <c r="F51" s="7"/>
      <c r="G51" s="7"/>
      <c r="H51" s="7"/>
      <c r="I51" s="7"/>
    </row>
    <row r="52" spans="1:9">
      <c r="A52" s="3"/>
      <c r="B52" s="4"/>
      <c r="C52" s="7"/>
      <c r="D52" s="7"/>
      <c r="E52" s="7"/>
      <c r="F52" s="7"/>
      <c r="G52" s="7"/>
      <c r="H52" s="7"/>
      <c r="I52" s="7"/>
    </row>
    <row r="53" spans="1:9">
      <c r="A53" s="3"/>
      <c r="B53" s="4"/>
      <c r="C53" s="7"/>
      <c r="D53" s="7"/>
      <c r="E53" s="7"/>
      <c r="F53" s="7"/>
      <c r="G53" s="7"/>
      <c r="H53" s="7"/>
      <c r="I53" s="7"/>
    </row>
    <row r="54" spans="1:9">
      <c r="B54" s="7"/>
      <c r="C54" s="7"/>
      <c r="D54" s="7"/>
      <c r="E54" s="7"/>
      <c r="F54" s="7"/>
      <c r="G54" s="7"/>
      <c r="H54" s="7"/>
      <c r="I54" s="7"/>
    </row>
    <row r="55" spans="1:9">
      <c r="B55" s="7"/>
      <c r="C55" s="7"/>
      <c r="D55" s="7"/>
      <c r="E55" s="7"/>
      <c r="F55" s="7"/>
      <c r="G55" s="7"/>
      <c r="H55" s="7"/>
      <c r="I55" s="7"/>
    </row>
    <row r="56" spans="1:9">
      <c r="B56" s="7"/>
      <c r="C56" s="7"/>
      <c r="D56" s="7"/>
      <c r="E56" s="7"/>
      <c r="F56" s="7"/>
      <c r="G56" s="7"/>
      <c r="H56" s="7"/>
      <c r="I56" s="7"/>
    </row>
  </sheetData>
  <sheetProtection selectLockedCells="1" selectUnlockedCells="1"/>
  <mergeCells count="38">
    <mergeCell ref="F13:H13"/>
    <mergeCell ref="E24:F24"/>
    <mergeCell ref="E22:F22"/>
    <mergeCell ref="D11:H11"/>
    <mergeCell ref="B37:I37"/>
    <mergeCell ref="H25:I25"/>
    <mergeCell ref="G22:I22"/>
    <mergeCell ref="E25:F25"/>
    <mergeCell ref="B34:I35"/>
    <mergeCell ref="H24:I24"/>
    <mergeCell ref="E18:F18"/>
    <mergeCell ref="E20:F20"/>
    <mergeCell ref="B22:C22"/>
    <mergeCell ref="D2:G4"/>
    <mergeCell ref="A3:C3"/>
    <mergeCell ref="A4:C4"/>
    <mergeCell ref="D5:G5"/>
    <mergeCell ref="E9:H9"/>
    <mergeCell ref="D43:E43"/>
    <mergeCell ref="B28:I28"/>
    <mergeCell ref="B29:I29"/>
    <mergeCell ref="B30:I30"/>
    <mergeCell ref="B31:I31"/>
    <mergeCell ref="B32:I32"/>
    <mergeCell ref="B33:I33"/>
    <mergeCell ref="C42:D42"/>
    <mergeCell ref="G42:I42"/>
    <mergeCell ref="B36:I36"/>
    <mergeCell ref="B50:I50"/>
    <mergeCell ref="C44:G44"/>
    <mergeCell ref="B45:F45"/>
    <mergeCell ref="H45:I45"/>
    <mergeCell ref="B48:F49"/>
    <mergeCell ref="H48:I49"/>
    <mergeCell ref="B47:F47"/>
    <mergeCell ref="H46:I46"/>
    <mergeCell ref="B46:C46"/>
    <mergeCell ref="E46:F46"/>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J114"/>
  <sheetViews>
    <sheetView view="pageLayout" topLeftCell="A2" zoomScaleNormal="100" workbookViewId="0">
      <selection activeCell="A110" sqref="A110:A113"/>
    </sheetView>
  </sheetViews>
  <sheetFormatPr baseColWidth="10" defaultColWidth="11.5546875" defaultRowHeight="14.4"/>
  <cols>
    <col min="1" max="1" width="46.33203125" style="333" customWidth="1"/>
    <col min="2" max="2" width="2.5546875" style="333" customWidth="1"/>
    <col min="3" max="3" width="46.33203125" style="333" customWidth="1"/>
    <col min="4" max="16384" width="11.5546875" style="333"/>
  </cols>
  <sheetData>
    <row r="1" spans="1:3" ht="392.4" hidden="1" customHeight="1">
      <c r="A1" s="332"/>
      <c r="B1" s="332"/>
      <c r="C1" s="332"/>
    </row>
    <row r="2" spans="1:3" ht="14.4" customHeight="1">
      <c r="A2" s="334"/>
      <c r="B2" s="334"/>
      <c r="C2" s="425" t="s">
        <v>328</v>
      </c>
    </row>
    <row r="3" spans="1:3">
      <c r="A3" s="334"/>
      <c r="B3" s="334"/>
      <c r="C3" s="425"/>
    </row>
    <row r="4" spans="1:3" ht="13.2" customHeight="1">
      <c r="A4" s="334"/>
      <c r="B4" s="334"/>
      <c r="C4" s="425"/>
    </row>
    <row r="5" spans="1:3">
      <c r="A5" s="334"/>
      <c r="B5" s="334"/>
      <c r="C5" s="335" t="s">
        <v>244</v>
      </c>
    </row>
    <row r="6" spans="1:3" ht="12.6" customHeight="1">
      <c r="A6" s="426" t="s">
        <v>245</v>
      </c>
      <c r="B6" s="336"/>
      <c r="C6" s="427" t="s">
        <v>329</v>
      </c>
    </row>
    <row r="7" spans="1:3" ht="12" customHeight="1">
      <c r="A7" s="426"/>
      <c r="B7" s="336"/>
      <c r="C7" s="427"/>
    </row>
    <row r="8" spans="1:3" ht="11.4" customHeight="1">
      <c r="A8" s="426"/>
      <c r="B8" s="336"/>
      <c r="C8" s="337"/>
    </row>
    <row r="9" spans="1:3" ht="16.2" customHeight="1">
      <c r="A9" s="426"/>
      <c r="B9" s="336"/>
      <c r="C9" s="338" t="s">
        <v>246</v>
      </c>
    </row>
    <row r="10" spans="1:3" ht="12.6" customHeight="1">
      <c r="A10" s="337"/>
      <c r="B10" s="337"/>
      <c r="C10" s="428" t="s">
        <v>330</v>
      </c>
    </row>
    <row r="11" spans="1:3">
      <c r="A11" s="339" t="s">
        <v>247</v>
      </c>
      <c r="B11" s="339"/>
      <c r="C11" s="428"/>
    </row>
    <row r="12" spans="1:3" ht="12" customHeight="1">
      <c r="A12" s="428" t="s">
        <v>248</v>
      </c>
      <c r="B12" s="340"/>
      <c r="C12" s="428"/>
    </row>
    <row r="13" spans="1:3" ht="9" customHeight="1">
      <c r="A13" s="428"/>
      <c r="B13" s="340"/>
      <c r="C13" s="428"/>
    </row>
    <row r="14" spans="1:3" ht="13.95" customHeight="1">
      <c r="A14" s="428"/>
      <c r="B14" s="340"/>
      <c r="C14" s="428"/>
    </row>
    <row r="15" spans="1:3" ht="12" customHeight="1">
      <c r="A15" s="425" t="s">
        <v>331</v>
      </c>
      <c r="B15" s="340"/>
      <c r="C15" s="428"/>
    </row>
    <row r="16" spans="1:3" ht="9.6" customHeight="1">
      <c r="A16" s="425"/>
      <c r="B16" s="340"/>
      <c r="C16" s="428"/>
    </row>
    <row r="17" spans="1:3">
      <c r="A17" s="425"/>
      <c r="B17" s="340"/>
      <c r="C17" s="428" t="s">
        <v>332</v>
      </c>
    </row>
    <row r="18" spans="1:3">
      <c r="A18" s="425"/>
      <c r="B18" s="340"/>
      <c r="C18" s="428"/>
    </row>
    <row r="19" spans="1:3" ht="31.8" customHeight="1">
      <c r="A19" s="425"/>
      <c r="B19" s="340"/>
      <c r="C19" s="428"/>
    </row>
    <row r="20" spans="1:3">
      <c r="A20" s="425" t="s">
        <v>249</v>
      </c>
      <c r="B20" s="340"/>
      <c r="C20" s="341"/>
    </row>
    <row r="21" spans="1:3" ht="7.95" customHeight="1">
      <c r="A21" s="425"/>
      <c r="B21" s="340"/>
      <c r="C21" s="429" t="s">
        <v>250</v>
      </c>
    </row>
    <row r="22" spans="1:3" ht="7.95" customHeight="1">
      <c r="A22" s="342"/>
      <c r="B22" s="342"/>
      <c r="C22" s="429"/>
    </row>
    <row r="23" spans="1:3" ht="15" customHeight="1">
      <c r="A23" s="425" t="s">
        <v>251</v>
      </c>
      <c r="B23" s="340"/>
      <c r="C23" s="428" t="s">
        <v>252</v>
      </c>
    </row>
    <row r="24" spans="1:3" ht="14.4" customHeight="1">
      <c r="A24" s="425"/>
      <c r="B24" s="340"/>
      <c r="C24" s="428"/>
    </row>
    <row r="25" spans="1:3">
      <c r="A25" s="425"/>
      <c r="B25" s="340"/>
      <c r="C25" s="428"/>
    </row>
    <row r="26" spans="1:3" ht="13.95" customHeight="1">
      <c r="A26" s="340"/>
      <c r="B26" s="340"/>
      <c r="C26" s="428"/>
    </row>
    <row r="27" spans="1:3" ht="16.2" customHeight="1">
      <c r="A27" s="339" t="s">
        <v>253</v>
      </c>
      <c r="B27" s="339"/>
      <c r="C27" s="428" t="s">
        <v>254</v>
      </c>
    </row>
    <row r="28" spans="1:3" ht="13.2" customHeight="1">
      <c r="A28" s="428" t="s">
        <v>333</v>
      </c>
      <c r="B28" s="340"/>
      <c r="C28" s="428"/>
    </row>
    <row r="29" spans="1:3" ht="9.6" customHeight="1">
      <c r="A29" s="428"/>
      <c r="B29" s="340"/>
      <c r="C29" s="428"/>
    </row>
    <row r="30" spans="1:3" ht="19.8" customHeight="1">
      <c r="A30" s="428"/>
      <c r="B30" s="340"/>
      <c r="C30" s="428"/>
    </row>
    <row r="31" spans="1:3" ht="10.95" customHeight="1">
      <c r="A31" s="428" t="s">
        <v>334</v>
      </c>
      <c r="B31" s="340"/>
      <c r="C31" s="428"/>
    </row>
    <row r="32" spans="1:3" ht="19.5" customHeight="1">
      <c r="A32" s="428"/>
      <c r="B32" s="340"/>
      <c r="C32" s="428"/>
    </row>
    <row r="33" spans="1:3" ht="20.399999999999999">
      <c r="A33" s="428"/>
      <c r="B33" s="340"/>
      <c r="C33" s="343" t="s">
        <v>255</v>
      </c>
    </row>
    <row r="34" spans="1:3" ht="1.95" customHeight="1">
      <c r="A34" s="428" t="s">
        <v>256</v>
      </c>
      <c r="B34" s="340"/>
      <c r="C34" s="343"/>
    </row>
    <row r="35" spans="1:3" ht="23.25" customHeight="1">
      <c r="A35" s="428"/>
      <c r="B35" s="340"/>
      <c r="C35" s="343" t="s">
        <v>257</v>
      </c>
    </row>
    <row r="36" spans="1:3">
      <c r="A36" s="428"/>
      <c r="B36" s="340"/>
      <c r="C36" s="343"/>
    </row>
    <row r="37" spans="1:3" ht="15" customHeight="1">
      <c r="A37" s="428"/>
      <c r="B37" s="340"/>
      <c r="C37" s="425" t="s">
        <v>258</v>
      </c>
    </row>
    <row r="38" spans="1:3" ht="13.95" customHeight="1">
      <c r="A38" s="428"/>
      <c r="B38" s="340"/>
      <c r="C38" s="425"/>
    </row>
    <row r="39" spans="1:3" ht="14.4" customHeight="1">
      <c r="A39" s="428"/>
      <c r="B39" s="340"/>
      <c r="C39" s="425"/>
    </row>
    <row r="40" spans="1:3" ht="12.6" customHeight="1">
      <c r="A40" s="428"/>
      <c r="B40" s="340"/>
      <c r="C40" s="425"/>
    </row>
    <row r="41" spans="1:3" ht="1.95" customHeight="1">
      <c r="A41" s="428"/>
      <c r="B41" s="340"/>
      <c r="C41" s="425"/>
    </row>
    <row r="42" spans="1:3" ht="17.399999999999999" customHeight="1">
      <c r="A42" s="425" t="s">
        <v>335</v>
      </c>
      <c r="B42" s="340"/>
      <c r="C42" s="425"/>
    </row>
    <row r="43" spans="1:3" ht="14.4" customHeight="1">
      <c r="A43" s="425"/>
      <c r="B43" s="340"/>
      <c r="C43" s="425"/>
    </row>
    <row r="44" spans="1:3" ht="20.399999999999999" customHeight="1">
      <c r="A44" s="425"/>
      <c r="B44" s="340"/>
      <c r="C44" s="428" t="s">
        <v>259</v>
      </c>
    </row>
    <row r="45" spans="1:3">
      <c r="A45" s="425"/>
      <c r="B45" s="340"/>
      <c r="C45" s="428"/>
    </row>
    <row r="46" spans="1:3" ht="11.4" customHeight="1">
      <c r="A46" s="425"/>
      <c r="B46" s="340"/>
      <c r="C46" s="344"/>
    </row>
    <row r="47" spans="1:3">
      <c r="A47" s="425"/>
      <c r="B47" s="340"/>
      <c r="C47" s="338" t="s">
        <v>260</v>
      </c>
    </row>
    <row r="48" spans="1:3" ht="20.399999999999999">
      <c r="A48" s="425"/>
      <c r="B48" s="340"/>
      <c r="C48" s="343" t="s">
        <v>336</v>
      </c>
    </row>
    <row r="49" spans="1:10" ht="4.2" customHeight="1">
      <c r="A49" s="345"/>
      <c r="B49" s="345"/>
      <c r="C49" s="346"/>
    </row>
    <row r="50" spans="1:10" ht="1.8" customHeight="1">
      <c r="A50" s="347"/>
      <c r="B50" s="340"/>
      <c r="C50" s="343"/>
    </row>
    <row r="51" spans="1:10" ht="13.2" customHeight="1">
      <c r="A51" s="339" t="s">
        <v>261</v>
      </c>
      <c r="B51" s="340"/>
      <c r="C51" s="335" t="s">
        <v>262</v>
      </c>
    </row>
    <row r="52" spans="1:10" ht="1.8" hidden="1" customHeight="1">
      <c r="A52" s="340"/>
      <c r="B52" s="340"/>
      <c r="C52" s="345"/>
    </row>
    <row r="53" spans="1:10" ht="14.4" customHeight="1">
      <c r="A53" s="428" t="s">
        <v>337</v>
      </c>
      <c r="B53" s="348"/>
      <c r="C53" s="428" t="s">
        <v>263</v>
      </c>
      <c r="J53" s="349"/>
    </row>
    <row r="54" spans="1:10" ht="22.2" customHeight="1">
      <c r="A54" s="428"/>
      <c r="B54" s="348"/>
      <c r="C54" s="428"/>
    </row>
    <row r="55" spans="1:10" ht="2.4" customHeight="1">
      <c r="A55" s="344"/>
      <c r="B55" s="344"/>
      <c r="C55" s="428"/>
    </row>
    <row r="56" spans="1:10">
      <c r="A56" s="430" t="s">
        <v>264</v>
      </c>
      <c r="B56" s="344"/>
      <c r="C56" s="428"/>
    </row>
    <row r="57" spans="1:10" ht="34.799999999999997" customHeight="1">
      <c r="A57" s="430"/>
      <c r="B57" s="344"/>
      <c r="C57" s="428"/>
    </row>
    <row r="58" spans="1:10">
      <c r="A58" s="335"/>
      <c r="B58" s="335"/>
      <c r="C58" s="350" t="s">
        <v>265</v>
      </c>
    </row>
    <row r="59" spans="1:10" ht="16.95" customHeight="1">
      <c r="A59" s="425" t="s">
        <v>338</v>
      </c>
      <c r="B59" s="346"/>
      <c r="C59" s="351" t="s">
        <v>266</v>
      </c>
    </row>
    <row r="60" spans="1:10" ht="15" customHeight="1">
      <c r="A60" s="425"/>
      <c r="B60" s="346"/>
      <c r="C60" s="431" t="s">
        <v>267</v>
      </c>
    </row>
    <row r="61" spans="1:10" ht="16.95" customHeight="1">
      <c r="A61" s="425"/>
      <c r="B61" s="346"/>
      <c r="C61" s="431"/>
    </row>
    <row r="62" spans="1:10" ht="19.95" customHeight="1">
      <c r="A62" s="425"/>
      <c r="B62" s="346"/>
      <c r="C62" s="431"/>
    </row>
    <row r="63" spans="1:10" ht="5.4" customHeight="1">
      <c r="A63" s="425"/>
      <c r="B63" s="343"/>
      <c r="C63" s="431"/>
    </row>
    <row r="64" spans="1:10">
      <c r="A64" s="425"/>
      <c r="B64" s="346"/>
      <c r="C64" s="431"/>
    </row>
    <row r="65" spans="1:3" ht="12.6" customHeight="1">
      <c r="A65" s="425"/>
      <c r="B65" s="346"/>
      <c r="C65" s="351" t="s">
        <v>268</v>
      </c>
    </row>
    <row r="66" spans="1:3" ht="15" customHeight="1">
      <c r="A66" s="428" t="s">
        <v>269</v>
      </c>
      <c r="B66" s="346"/>
      <c r="C66" s="346"/>
    </row>
    <row r="67" spans="1:3" ht="14.4" customHeight="1">
      <c r="A67" s="428"/>
      <c r="B67" s="346"/>
      <c r="C67" s="428" t="s">
        <v>270</v>
      </c>
    </row>
    <row r="68" spans="1:3">
      <c r="A68" s="428"/>
      <c r="B68" s="346"/>
      <c r="C68" s="428"/>
    </row>
    <row r="69" spans="1:3" ht="28.5" customHeight="1">
      <c r="A69" s="428"/>
      <c r="B69" s="346"/>
      <c r="C69" s="428" t="s">
        <v>271</v>
      </c>
    </row>
    <row r="70" spans="1:3" ht="3.75" customHeight="1">
      <c r="A70" s="341"/>
      <c r="B70" s="346"/>
      <c r="C70" s="428"/>
    </row>
    <row r="71" spans="1:3">
      <c r="A71" s="351" t="s">
        <v>272</v>
      </c>
      <c r="B71" s="346"/>
      <c r="C71" s="428"/>
    </row>
    <row r="72" spans="1:3">
      <c r="A72" s="428" t="s">
        <v>273</v>
      </c>
      <c r="B72" s="346"/>
      <c r="C72" s="428"/>
    </row>
    <row r="73" spans="1:3">
      <c r="A73" s="428"/>
      <c r="B73" s="346"/>
      <c r="C73" s="428"/>
    </row>
    <row r="74" spans="1:3">
      <c r="A74" s="428"/>
      <c r="B74" s="344"/>
      <c r="C74" s="428"/>
    </row>
    <row r="75" spans="1:3" ht="14.4" customHeight="1">
      <c r="A75" s="428"/>
      <c r="B75" s="351"/>
      <c r="C75" s="428" t="s">
        <v>274</v>
      </c>
    </row>
    <row r="76" spans="1:3" ht="8.4" customHeight="1">
      <c r="A76" s="343"/>
      <c r="B76" s="344"/>
      <c r="C76" s="428"/>
    </row>
    <row r="77" spans="1:3" ht="14.4" customHeight="1">
      <c r="A77" s="351" t="s">
        <v>275</v>
      </c>
      <c r="B77" s="344"/>
      <c r="C77" s="428"/>
    </row>
    <row r="78" spans="1:3">
      <c r="A78" s="428" t="s">
        <v>276</v>
      </c>
      <c r="B78" s="344"/>
      <c r="C78" s="351" t="s">
        <v>277</v>
      </c>
    </row>
    <row r="79" spans="1:3">
      <c r="A79" s="428"/>
      <c r="B79" s="344"/>
      <c r="C79" s="351"/>
    </row>
    <row r="80" spans="1:3" ht="51" customHeight="1">
      <c r="A80" s="428" t="s">
        <v>278</v>
      </c>
      <c r="B80" s="344"/>
      <c r="C80" s="428" t="s">
        <v>279</v>
      </c>
    </row>
    <row r="81" spans="1:3">
      <c r="A81" s="433"/>
      <c r="B81" s="344"/>
      <c r="C81" s="428"/>
    </row>
    <row r="82" spans="1:3" ht="5.4" customHeight="1">
      <c r="A82" s="433"/>
      <c r="B82" s="344"/>
      <c r="C82" s="344"/>
    </row>
    <row r="83" spans="1:3" ht="4.2" customHeight="1">
      <c r="A83" s="344"/>
      <c r="B83" s="344"/>
      <c r="C83" s="343"/>
    </row>
    <row r="84" spans="1:3" ht="14.4" customHeight="1">
      <c r="A84" s="428" t="s">
        <v>280</v>
      </c>
      <c r="B84" s="344"/>
      <c r="C84" s="351" t="s">
        <v>281</v>
      </c>
    </row>
    <row r="85" spans="1:3">
      <c r="A85" s="428"/>
      <c r="B85" s="344"/>
      <c r="C85" s="343"/>
    </row>
    <row r="86" spans="1:3">
      <c r="A86" s="428" t="s">
        <v>282</v>
      </c>
      <c r="B86" s="344"/>
      <c r="C86" s="428" t="s">
        <v>283</v>
      </c>
    </row>
    <row r="87" spans="1:3">
      <c r="A87" s="428"/>
      <c r="B87" s="344"/>
      <c r="C87" s="428"/>
    </row>
    <row r="88" spans="1:3" ht="4.95" customHeight="1">
      <c r="A88" s="428"/>
      <c r="B88" s="344"/>
      <c r="C88" s="428"/>
    </row>
    <row r="89" spans="1:3" ht="31.5" customHeight="1">
      <c r="A89" s="428"/>
      <c r="B89" s="344"/>
      <c r="C89" s="428"/>
    </row>
    <row r="90" spans="1:3" ht="6" customHeight="1">
      <c r="A90" s="343"/>
      <c r="B90" s="344"/>
      <c r="C90" s="428"/>
    </row>
    <row r="91" spans="1:3">
      <c r="A91" s="428" t="s">
        <v>284</v>
      </c>
      <c r="B91" s="344"/>
      <c r="C91" s="428"/>
    </row>
    <row r="92" spans="1:3">
      <c r="A92" s="428"/>
      <c r="B92" s="344"/>
      <c r="C92" s="428"/>
    </row>
    <row r="93" spans="1:3">
      <c r="A93" s="428"/>
      <c r="B93" s="344"/>
      <c r="C93" s="343"/>
    </row>
    <row r="94" spans="1:3" ht="14.4" customHeight="1">
      <c r="A94" s="428"/>
      <c r="B94" s="344"/>
      <c r="C94" s="428" t="s">
        <v>339</v>
      </c>
    </row>
    <row r="95" spans="1:3">
      <c r="A95" s="428"/>
      <c r="B95" s="344"/>
      <c r="C95" s="428"/>
    </row>
    <row r="96" spans="1:3" ht="12.6" customHeight="1">
      <c r="A96" s="432" t="s">
        <v>285</v>
      </c>
      <c r="B96" s="344"/>
      <c r="C96" s="428"/>
    </row>
    <row r="97" spans="1:3">
      <c r="A97" s="432"/>
      <c r="B97" s="344"/>
      <c r="C97" s="428"/>
    </row>
    <row r="98" spans="1:3">
      <c r="A98" s="432"/>
      <c r="B98" s="344"/>
      <c r="C98" s="343"/>
    </row>
    <row r="99" spans="1:3">
      <c r="A99" s="432"/>
      <c r="B99" s="344"/>
      <c r="C99" s="344"/>
    </row>
    <row r="100" spans="1:3" ht="7.2" customHeight="1">
      <c r="A100" s="343"/>
      <c r="B100" s="344"/>
      <c r="C100" s="344"/>
    </row>
    <row r="101" spans="1:3">
      <c r="A101" s="428" t="s">
        <v>286</v>
      </c>
      <c r="B101" s="344"/>
      <c r="C101" s="428" t="s">
        <v>287</v>
      </c>
    </row>
    <row r="102" spans="1:3">
      <c r="A102" s="428"/>
      <c r="B102" s="344"/>
      <c r="C102" s="428"/>
    </row>
    <row r="103" spans="1:3">
      <c r="A103" s="428"/>
      <c r="B103" s="344"/>
      <c r="C103" s="428"/>
    </row>
    <row r="104" spans="1:3" ht="0.75" customHeight="1">
      <c r="A104" s="343"/>
      <c r="B104" s="344"/>
      <c r="C104" s="428"/>
    </row>
    <row r="105" spans="1:3" ht="16.5" customHeight="1">
      <c r="A105" s="352" t="s">
        <v>288</v>
      </c>
      <c r="B105" s="344"/>
      <c r="C105" s="344"/>
    </row>
    <row r="106" spans="1:3" ht="14.4" customHeight="1">
      <c r="A106" s="432" t="s">
        <v>340</v>
      </c>
      <c r="B106" s="344"/>
      <c r="C106" s="344"/>
    </row>
    <row r="107" spans="1:3">
      <c r="A107" s="432"/>
      <c r="B107" s="344"/>
      <c r="C107" s="344"/>
    </row>
    <row r="108" spans="1:3">
      <c r="A108" s="432"/>
      <c r="B108" s="344"/>
      <c r="C108" s="344"/>
    </row>
    <row r="109" spans="1:3" ht="23.25" customHeight="1">
      <c r="A109" s="432"/>
      <c r="B109" s="344"/>
      <c r="C109" s="344"/>
    </row>
    <row r="110" spans="1:3" ht="1.2" customHeight="1">
      <c r="A110" s="428" t="s">
        <v>289</v>
      </c>
      <c r="B110" s="344"/>
      <c r="C110" s="344"/>
    </row>
    <row r="111" spans="1:3">
      <c r="A111" s="428"/>
      <c r="B111" s="344"/>
      <c r="C111" s="344"/>
    </row>
    <row r="112" spans="1:3">
      <c r="A112" s="428"/>
      <c r="B112" s="344"/>
      <c r="C112" s="344"/>
    </row>
    <row r="113" spans="1:3" ht="17.399999999999999" customHeight="1">
      <c r="A113" s="428"/>
      <c r="B113" s="344"/>
      <c r="C113" s="344"/>
    </row>
    <row r="114" spans="1:3">
      <c r="A114" s="353"/>
    </row>
  </sheetData>
  <mergeCells count="41">
    <mergeCell ref="A101:A103"/>
    <mergeCell ref="C101:C104"/>
    <mergeCell ref="A106:A109"/>
    <mergeCell ref="A110:A113"/>
    <mergeCell ref="A78:A79"/>
    <mergeCell ref="A80:A82"/>
    <mergeCell ref="C80:C81"/>
    <mergeCell ref="A84:A85"/>
    <mergeCell ref="A86:A89"/>
    <mergeCell ref="C86:C92"/>
    <mergeCell ref="A91:A95"/>
    <mergeCell ref="C94:C97"/>
    <mergeCell ref="A96:A99"/>
    <mergeCell ref="A59:A65"/>
    <mergeCell ref="C60:C64"/>
    <mergeCell ref="A66:A69"/>
    <mergeCell ref="C67:C68"/>
    <mergeCell ref="C69:C74"/>
    <mergeCell ref="A72:A75"/>
    <mergeCell ref="C75:C77"/>
    <mergeCell ref="A34:A41"/>
    <mergeCell ref="C37:C43"/>
    <mergeCell ref="A42:A48"/>
    <mergeCell ref="C44:C45"/>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topLeftCell="A14" zoomScale="115" zoomScaleNormal="115" workbookViewId="0">
      <selection activeCell="G16" sqref="G16"/>
    </sheetView>
  </sheetViews>
  <sheetFormatPr baseColWidth="10" defaultColWidth="0" defaultRowHeight="14.4"/>
  <cols>
    <col min="1" max="1" width="2.44140625" style="45" customWidth="1"/>
    <col min="2" max="2" width="2.6640625" style="45" customWidth="1"/>
    <col min="3" max="3" width="12" style="45" customWidth="1"/>
    <col min="4" max="4" width="45.6640625" style="45" customWidth="1"/>
    <col min="5" max="5" width="14" style="45" customWidth="1"/>
    <col min="6" max="6" width="13.33203125" style="45" customWidth="1"/>
    <col min="7" max="7" width="13.5546875" style="45" customWidth="1"/>
    <col min="8" max="8" width="15.6640625" style="45" customWidth="1"/>
    <col min="9" max="9" width="2.44140625" style="45" customWidth="1"/>
    <col min="10" max="10" width="3.33203125" style="45" customWidth="1"/>
    <col min="11" max="16384" width="11.44140625" style="45" hidden="1"/>
  </cols>
  <sheetData>
    <row r="1" spans="1:21" s="44" customFormat="1">
      <c r="A1" s="45"/>
      <c r="B1" s="83"/>
      <c r="C1" s="83"/>
      <c r="D1" s="83"/>
      <c r="E1" s="83"/>
      <c r="F1" s="83"/>
      <c r="G1" s="83"/>
      <c r="H1" s="83"/>
      <c r="I1" s="45"/>
      <c r="J1" s="45"/>
      <c r="K1" s="45"/>
      <c r="L1" s="45"/>
      <c r="M1" s="45"/>
      <c r="N1" s="45"/>
      <c r="O1" s="45"/>
      <c r="P1" s="45"/>
      <c r="Q1" s="45"/>
      <c r="R1" s="45"/>
      <c r="S1" s="45"/>
      <c r="T1" s="45"/>
      <c r="U1" s="45"/>
    </row>
    <row r="2" spans="1:21" s="44" customFormat="1" ht="18" thickBot="1">
      <c r="A2" s="45"/>
      <c r="B2" s="83"/>
      <c r="C2" s="83"/>
      <c r="D2" s="461"/>
      <c r="E2" s="461"/>
      <c r="F2" s="461"/>
      <c r="G2" s="83"/>
      <c r="H2" s="83"/>
      <c r="I2" s="45"/>
      <c r="J2" s="45"/>
      <c r="K2" s="45"/>
      <c r="L2" s="45"/>
      <c r="M2" s="45"/>
      <c r="N2" s="45"/>
      <c r="O2" s="45"/>
      <c r="P2" s="45"/>
      <c r="Q2" s="45"/>
      <c r="R2" s="45"/>
      <c r="S2" s="45"/>
      <c r="T2" s="45"/>
      <c r="U2" s="45"/>
    </row>
    <row r="3" spans="1:21" s="44" customFormat="1" ht="33" customHeight="1" thickTop="1">
      <c r="A3" s="45"/>
      <c r="B3" s="121"/>
      <c r="C3" s="122"/>
      <c r="D3" s="123"/>
      <c r="E3" s="124"/>
      <c r="F3" s="124"/>
      <c r="G3" s="124"/>
      <c r="H3" s="124"/>
      <c r="I3" s="125"/>
      <c r="J3" s="45"/>
      <c r="K3" s="45"/>
      <c r="L3" s="45"/>
      <c r="M3" s="45"/>
      <c r="N3" s="45"/>
      <c r="O3" s="45"/>
      <c r="P3" s="45"/>
      <c r="Q3" s="45"/>
      <c r="R3" s="45"/>
      <c r="S3" s="45"/>
      <c r="T3" s="45"/>
      <c r="U3" s="45"/>
    </row>
    <row r="4" spans="1:21" s="44" customFormat="1" ht="54" customHeight="1">
      <c r="A4" s="45"/>
      <c r="B4" s="126"/>
      <c r="C4" s="127"/>
      <c r="D4" s="462" t="s">
        <v>87</v>
      </c>
      <c r="E4" s="462"/>
      <c r="F4" s="463" t="s">
        <v>46</v>
      </c>
      <c r="G4" s="463"/>
      <c r="H4" s="463"/>
      <c r="I4" s="128"/>
      <c r="J4" s="64"/>
      <c r="K4" s="45"/>
      <c r="L4" s="45"/>
      <c r="M4" s="45"/>
      <c r="N4" s="45"/>
      <c r="O4" s="45"/>
      <c r="P4" s="45"/>
      <c r="Q4" s="45"/>
      <c r="R4" s="45"/>
      <c r="S4" s="45"/>
      <c r="T4" s="45"/>
      <c r="U4" s="45"/>
    </row>
    <row r="5" spans="1:21" s="44" customFormat="1" ht="6.75" customHeight="1">
      <c r="A5" s="45"/>
      <c r="B5" s="126"/>
      <c r="C5" s="129"/>
      <c r="D5" s="130"/>
      <c r="E5" s="65"/>
      <c r="F5" s="131"/>
      <c r="G5" s="132">
        <v>1</v>
      </c>
      <c r="H5" s="132"/>
      <c r="I5" s="133"/>
      <c r="J5" s="134"/>
      <c r="K5" s="45"/>
      <c r="L5" s="45"/>
      <c r="M5" s="45"/>
      <c r="N5" s="45"/>
      <c r="O5" s="45"/>
      <c r="P5" s="45"/>
      <c r="Q5" s="45"/>
      <c r="R5" s="45"/>
      <c r="S5" s="45"/>
      <c r="T5" s="45"/>
      <c r="U5" s="45"/>
    </row>
    <row r="6" spans="1:21" s="44" customFormat="1" ht="22.5" customHeight="1">
      <c r="A6" s="45"/>
      <c r="B6" s="101"/>
      <c r="C6" s="135" t="s">
        <v>88</v>
      </c>
      <c r="D6" s="226">
        <f>DOSSIER!I4</f>
        <v>0</v>
      </c>
      <c r="E6" s="83"/>
      <c r="F6" s="135" t="s">
        <v>47</v>
      </c>
      <c r="G6" s="136">
        <f>COUPLE!D33</f>
        <v>0</v>
      </c>
      <c r="H6" s="83"/>
      <c r="I6" s="137"/>
      <c r="J6" s="64"/>
      <c r="K6" s="45"/>
      <c r="L6" s="45"/>
      <c r="M6" s="45"/>
      <c r="N6" s="45"/>
      <c r="O6" s="45"/>
      <c r="P6" s="45"/>
      <c r="Q6" s="45"/>
      <c r="R6" s="45"/>
      <c r="S6" s="45"/>
      <c r="T6" s="45"/>
      <c r="U6" s="45"/>
    </row>
    <row r="7" spans="1:21" s="44" customFormat="1" ht="15" thickBot="1">
      <c r="A7" s="45"/>
      <c r="B7" s="101"/>
      <c r="C7" s="83"/>
      <c r="D7" s="83"/>
      <c r="E7" s="83"/>
      <c r="F7" s="83"/>
      <c r="G7" s="83"/>
      <c r="H7" s="83"/>
      <c r="I7" s="138"/>
      <c r="J7" s="45"/>
      <c r="K7" s="45"/>
      <c r="L7" s="45"/>
      <c r="M7" s="45"/>
      <c r="N7" s="45"/>
      <c r="O7" s="45"/>
      <c r="P7" s="45" t="s">
        <v>48</v>
      </c>
      <c r="Q7" s="45" t="s">
        <v>48</v>
      </c>
      <c r="R7" s="45" t="s">
        <v>49</v>
      </c>
      <c r="S7" s="45"/>
      <c r="T7" s="45"/>
      <c r="U7" s="45"/>
    </row>
    <row r="8" spans="1:21" s="44" customFormat="1" ht="9" customHeight="1" thickTop="1">
      <c r="A8" s="45"/>
      <c r="B8" s="101"/>
      <c r="C8" s="139" t="s">
        <v>50</v>
      </c>
      <c r="D8" s="140"/>
      <c r="E8" s="141"/>
      <c r="F8" s="142"/>
      <c r="G8" s="143"/>
      <c r="H8" s="144"/>
      <c r="I8" s="138"/>
      <c r="J8" s="45"/>
      <c r="K8" s="45"/>
      <c r="L8" s="66">
        <v>0</v>
      </c>
      <c r="M8" s="45"/>
      <c r="N8" s="45"/>
      <c r="O8" s="45"/>
      <c r="P8" s="45"/>
      <c r="Q8" s="67"/>
      <c r="R8" s="45"/>
      <c r="S8" s="45"/>
      <c r="T8" s="45"/>
      <c r="U8" s="45"/>
    </row>
    <row r="9" spans="1:21" s="44" customFormat="1" ht="15.6">
      <c r="A9" s="45"/>
      <c r="B9" s="101"/>
      <c r="C9" s="145" t="s">
        <v>221</v>
      </c>
      <c r="D9" s="68"/>
      <c r="E9" s="69" t="s">
        <v>51</v>
      </c>
      <c r="F9" s="70">
        <f>COUPLE!E12</f>
        <v>0</v>
      </c>
      <c r="G9" s="71"/>
      <c r="H9" s="146"/>
      <c r="I9" s="138"/>
      <c r="J9" s="45"/>
      <c r="K9" s="45"/>
      <c r="L9" s="72">
        <v>5.5E-2</v>
      </c>
      <c r="M9" s="45"/>
      <c r="N9" s="45"/>
      <c r="O9" s="45"/>
      <c r="P9" s="45"/>
      <c r="Q9" s="45"/>
      <c r="R9" s="73">
        <v>43358</v>
      </c>
      <c r="S9" s="45"/>
      <c r="T9" s="45"/>
      <c r="U9" s="45"/>
    </row>
    <row r="10" spans="1:21" s="44" customFormat="1">
      <c r="A10" s="45"/>
      <c r="B10" s="101"/>
      <c r="C10" s="147" t="s">
        <v>52</v>
      </c>
      <c r="D10" s="74"/>
      <c r="E10" s="69"/>
      <c r="F10" s="191">
        <f>COUPLE!E16</f>
        <v>0</v>
      </c>
      <c r="G10" s="191"/>
      <c r="H10" s="192"/>
      <c r="I10" s="138"/>
      <c r="J10" s="45"/>
      <c r="K10" s="45"/>
      <c r="L10" s="75">
        <v>0.1</v>
      </c>
      <c r="M10" s="45"/>
      <c r="N10" s="45"/>
      <c r="O10" s="45"/>
      <c r="P10" s="45"/>
      <c r="Q10" s="45"/>
      <c r="R10" s="73">
        <v>43358</v>
      </c>
      <c r="S10" s="45"/>
      <c r="T10" s="45"/>
      <c r="U10" s="45"/>
    </row>
    <row r="11" spans="1:21" s="44" customFormat="1">
      <c r="A11" s="45"/>
      <c r="B11" s="101"/>
      <c r="C11" s="148" t="s">
        <v>54</v>
      </c>
      <c r="D11" s="76"/>
      <c r="E11" s="69" t="s">
        <v>53</v>
      </c>
      <c r="F11" s="438">
        <f>COUPLE!D20</f>
        <v>0</v>
      </c>
      <c r="G11" s="438"/>
      <c r="H11" s="439"/>
      <c r="I11" s="138"/>
      <c r="J11" s="45"/>
      <c r="K11" s="45"/>
      <c r="L11" s="75">
        <v>0.2</v>
      </c>
      <c r="M11" s="45"/>
      <c r="N11" s="45"/>
      <c r="O11" s="45"/>
      <c r="P11" s="45"/>
      <c r="Q11" s="45"/>
      <c r="R11" s="45" t="s">
        <v>55</v>
      </c>
      <c r="S11" s="45"/>
      <c r="T11" s="45"/>
      <c r="U11" s="45"/>
    </row>
    <row r="12" spans="1:21" s="44" customFormat="1">
      <c r="A12" s="45"/>
      <c r="B12" s="101"/>
      <c r="C12" s="148">
        <v>67450</v>
      </c>
      <c r="D12" s="77" t="s">
        <v>56</v>
      </c>
      <c r="E12" s="78"/>
      <c r="F12" s="79" t="s">
        <v>91</v>
      </c>
      <c r="G12" s="434">
        <f>COUPLE!D22</f>
        <v>0</v>
      </c>
      <c r="H12" s="435"/>
      <c r="I12" s="138"/>
      <c r="J12" s="45"/>
      <c r="K12" s="45"/>
      <c r="L12" s="45"/>
      <c r="M12" s="45"/>
      <c r="N12" s="45"/>
      <c r="O12" s="45"/>
      <c r="P12" s="45" t="s">
        <v>57</v>
      </c>
      <c r="Q12" s="45" t="s">
        <v>58</v>
      </c>
      <c r="R12" s="45"/>
      <c r="S12" s="45"/>
      <c r="T12" s="45"/>
      <c r="U12" s="45"/>
    </row>
    <row r="13" spans="1:21" s="44" customFormat="1">
      <c r="A13" s="45"/>
      <c r="B13" s="101"/>
      <c r="C13" s="148" t="s">
        <v>59</v>
      </c>
      <c r="D13" s="68" t="s">
        <v>60</v>
      </c>
      <c r="E13" s="69"/>
      <c r="F13" s="80" t="s">
        <v>92</v>
      </c>
      <c r="G13" s="436">
        <f>COUPLE!G22</f>
        <v>0</v>
      </c>
      <c r="H13" s="437"/>
      <c r="I13" s="138"/>
      <c r="J13" s="45"/>
      <c r="K13" s="45"/>
      <c r="L13" s="45"/>
      <c r="M13" s="45"/>
      <c r="N13" s="45"/>
      <c r="O13" s="45"/>
      <c r="P13" s="66">
        <v>0</v>
      </c>
      <c r="Q13" s="66">
        <v>0.25</v>
      </c>
      <c r="R13" s="45"/>
      <c r="S13" s="45"/>
      <c r="T13" s="45"/>
      <c r="U13" s="45"/>
    </row>
    <row r="14" spans="1:21" s="44" customFormat="1">
      <c r="A14" s="45"/>
      <c r="B14" s="101"/>
      <c r="C14" s="148" t="s">
        <v>62</v>
      </c>
      <c r="D14" s="81" t="s">
        <v>63</v>
      </c>
      <c r="E14" s="69"/>
      <c r="F14" s="79" t="s">
        <v>2</v>
      </c>
      <c r="G14" s="434">
        <f>COUPLE!G24</f>
        <v>0</v>
      </c>
      <c r="H14" s="435"/>
      <c r="I14" s="138"/>
      <c r="J14" s="45"/>
      <c r="K14" s="45"/>
      <c r="L14" s="45"/>
      <c r="M14" s="45"/>
      <c r="N14" s="45"/>
      <c r="O14" s="45"/>
      <c r="P14" s="45">
        <f>VLOOKUP(P12,'[1]BASE PRODUITS'!A6:E691,3,0)</f>
        <v>200</v>
      </c>
      <c r="Q14" s="45">
        <f>VLOOKUP(Q12,'[1]BASE PRODUITS'!A6:E691,3,0)</f>
        <v>250</v>
      </c>
      <c r="R14" s="45"/>
      <c r="S14" s="45"/>
      <c r="T14" s="45"/>
      <c r="U14" s="45"/>
    </row>
    <row r="15" spans="1:21" s="44" customFormat="1">
      <c r="A15" s="45"/>
      <c r="B15" s="101"/>
      <c r="C15" s="148" t="s">
        <v>64</v>
      </c>
      <c r="D15" s="81" t="s">
        <v>225</v>
      </c>
      <c r="E15" s="69"/>
      <c r="F15" s="80" t="s">
        <v>61</v>
      </c>
      <c r="G15" s="436">
        <f>COUPLE!D24</f>
        <v>0</v>
      </c>
      <c r="H15" s="437"/>
      <c r="I15" s="138"/>
      <c r="J15" s="45"/>
      <c r="K15" s="45"/>
      <c r="L15" s="45"/>
      <c r="M15" s="45"/>
      <c r="N15" s="45"/>
      <c r="O15" s="45"/>
      <c r="P15" s="82" t="s">
        <v>16</v>
      </c>
      <c r="Q15" s="45" t="s">
        <v>65</v>
      </c>
      <c r="R15" s="45"/>
      <c r="S15" s="45"/>
      <c r="T15" s="45"/>
      <c r="U15" s="45"/>
    </row>
    <row r="16" spans="1:21" s="44" customFormat="1" ht="15" thickBot="1">
      <c r="A16" s="45"/>
      <c r="B16" s="101"/>
      <c r="C16" s="149" t="s">
        <v>66</v>
      </c>
      <c r="D16" s="150">
        <v>83856740200014</v>
      </c>
      <c r="E16" s="151"/>
      <c r="F16" s="152"/>
      <c r="G16" s="153" t="s">
        <v>67</v>
      </c>
      <c r="H16" s="225">
        <f>DOSSIER!I3</f>
        <v>0</v>
      </c>
      <c r="I16" s="138"/>
      <c r="J16" s="45"/>
      <c r="K16" s="45"/>
      <c r="L16" s="45"/>
      <c r="M16" s="45"/>
      <c r="N16" s="45"/>
      <c r="O16" s="45"/>
      <c r="P16" s="45"/>
      <c r="Q16" s="45"/>
      <c r="R16" s="45"/>
      <c r="S16" s="45"/>
      <c r="T16" s="45"/>
      <c r="U16" s="45"/>
    </row>
    <row r="17" spans="1:16" ht="9" customHeight="1" thickTop="1">
      <c r="B17" s="101"/>
      <c r="C17" s="154"/>
      <c r="D17" s="83"/>
      <c r="E17" s="83"/>
      <c r="F17" s="83"/>
      <c r="G17" s="155"/>
      <c r="H17" s="83"/>
      <c r="I17" s="138"/>
      <c r="P17" s="73">
        <v>43386</v>
      </c>
    </row>
    <row r="18" spans="1:16" ht="6.75" customHeight="1">
      <c r="B18" s="101"/>
      <c r="C18" s="83"/>
      <c r="D18" s="83"/>
      <c r="E18" s="83"/>
      <c r="F18" s="83"/>
      <c r="G18" s="83"/>
      <c r="H18" s="83"/>
      <c r="I18" s="138"/>
    </row>
    <row r="19" spans="1:16">
      <c r="B19" s="101"/>
      <c r="C19" s="84"/>
      <c r="D19" s="83"/>
      <c r="E19" s="85"/>
      <c r="F19" s="83"/>
      <c r="G19" s="83"/>
      <c r="H19" s="83"/>
      <c r="I19" s="138"/>
    </row>
    <row r="20" spans="1:16" ht="21" customHeight="1">
      <c r="B20" s="101"/>
      <c r="C20" s="156" t="s">
        <v>68</v>
      </c>
      <c r="D20" s="157" t="s">
        <v>69</v>
      </c>
      <c r="E20" s="86" t="s">
        <v>70</v>
      </c>
      <c r="F20" s="86" t="s">
        <v>71</v>
      </c>
      <c r="G20" s="86" t="s">
        <v>72</v>
      </c>
      <c r="H20" s="86" t="s">
        <v>73</v>
      </c>
      <c r="I20" s="138"/>
      <c r="K20" s="45" t="s">
        <v>74</v>
      </c>
      <c r="L20" s="45" t="s">
        <v>75</v>
      </c>
    </row>
    <row r="21" spans="1:16" ht="6.75" customHeight="1">
      <c r="B21" s="101"/>
      <c r="C21" s="158"/>
      <c r="D21" s="159"/>
      <c r="E21" s="160"/>
      <c r="F21" s="161"/>
      <c r="G21" s="161"/>
      <c r="H21" s="162"/>
      <c r="I21" s="138"/>
    </row>
    <row r="22" spans="1:16" ht="18" customHeight="1">
      <c r="A22" s="87">
        <v>5</v>
      </c>
      <c r="B22" s="101"/>
      <c r="C22" s="163"/>
      <c r="D22" s="164"/>
      <c r="E22" s="165"/>
      <c r="F22" s="166"/>
      <c r="G22" s="167"/>
      <c r="H22" s="168"/>
      <c r="I22" s="138"/>
      <c r="K22" s="72" t="e">
        <f>#REF!</f>
        <v>#REF!</v>
      </c>
      <c r="L22" s="88">
        <f>IF(ISERROR(H22*#REF!),0,H22*#REF!)</f>
        <v>0</v>
      </c>
    </row>
    <row r="23" spans="1:16" ht="18" customHeight="1">
      <c r="A23" s="87"/>
      <c r="B23" s="101"/>
      <c r="C23" s="483" t="s">
        <v>315</v>
      </c>
      <c r="D23" s="169" t="str">
        <f>VLOOKUP(C23,'BASE PRODUITS'!A8:B55,2,0)</f>
        <v>SEANCE COUPLE FORMULE "SIGNATURE"</v>
      </c>
      <c r="E23" s="452">
        <v>200</v>
      </c>
      <c r="F23" s="455">
        <v>1</v>
      </c>
      <c r="G23" s="458">
        <v>0</v>
      </c>
      <c r="H23" s="464">
        <v>200</v>
      </c>
      <c r="I23" s="138"/>
      <c r="K23" s="72" t="e">
        <f>#REF!</f>
        <v>#REF!</v>
      </c>
      <c r="L23" s="88">
        <f>IF(ISERROR(H23*#REF!),0,H23*#REF!)</f>
        <v>0</v>
      </c>
    </row>
    <row r="24" spans="1:16" ht="18" customHeight="1">
      <c r="A24" s="87"/>
      <c r="B24" s="101"/>
      <c r="C24" s="450"/>
      <c r="D24" s="469" t="str">
        <f>VLOOKUP(C23,'BASE PRODUITS'!A7:D54,4,0)</f>
        <v>1H30/20 PHOTOS</v>
      </c>
      <c r="E24" s="453"/>
      <c r="F24" s="456"/>
      <c r="G24" s="459"/>
      <c r="H24" s="465"/>
      <c r="I24" s="138"/>
      <c r="K24" s="72" t="e">
        <f>#REF!</f>
        <v>#REF!</v>
      </c>
      <c r="L24" s="88">
        <f>IF(ISERROR(H24*#REF!),0,H24*#REF!)</f>
        <v>0</v>
      </c>
    </row>
    <row r="25" spans="1:16" ht="18" customHeight="1">
      <c r="A25" s="87"/>
      <c r="B25" s="101"/>
      <c r="C25" s="451"/>
      <c r="D25" s="470"/>
      <c r="E25" s="454"/>
      <c r="F25" s="457"/>
      <c r="G25" s="460"/>
      <c r="H25" s="466"/>
      <c r="I25" s="138"/>
      <c r="K25" s="72" t="e">
        <f>#REF!</f>
        <v>#REF!</v>
      </c>
      <c r="L25" s="88">
        <f>IF(ISERROR(H25*#REF!),0,H25*#REF!)</f>
        <v>0</v>
      </c>
    </row>
    <row r="26" spans="1:16" ht="18" customHeight="1">
      <c r="A26" s="87"/>
      <c r="B26" s="101"/>
      <c r="C26" s="471" t="s">
        <v>307</v>
      </c>
      <c r="D26" s="474" t="str">
        <f>VLOOKUP(C26,'BASE PRODUITS'!A11:B48,2,0)</f>
        <v>OFFRE AUTORISATION DE PUBLICATION</v>
      </c>
      <c r="E26" s="477">
        <v>20</v>
      </c>
      <c r="F26" s="479">
        <v>1</v>
      </c>
      <c r="G26" s="481">
        <v>1</v>
      </c>
      <c r="H26" s="446"/>
      <c r="I26" s="138"/>
      <c r="K26" s="72" t="e">
        <f>#REF!</f>
        <v>#REF!</v>
      </c>
      <c r="L26" s="88">
        <f>IF(ISERROR(H26*#REF!),0,H26*#REF!)</f>
        <v>0</v>
      </c>
    </row>
    <row r="27" spans="1:16" ht="18" customHeight="1">
      <c r="A27" s="87"/>
      <c r="B27" s="101"/>
      <c r="C27" s="472"/>
      <c r="D27" s="475" t="e">
        <f>VLOOKUP(C27,'BASE PRODUITS'!A12:B49,2,0)</f>
        <v>#N/A</v>
      </c>
      <c r="E27" s="443"/>
      <c r="F27" s="444"/>
      <c r="G27" s="445"/>
      <c r="H27" s="447"/>
      <c r="I27" s="138"/>
      <c r="K27" s="72" t="e">
        <f>#REF!</f>
        <v>#REF!</v>
      </c>
      <c r="L27" s="88">
        <f>IF(ISERROR(H27*#REF!),0,H27*#REF!)</f>
        <v>0</v>
      </c>
    </row>
    <row r="28" spans="1:16" ht="18" customHeight="1">
      <c r="A28" s="87"/>
      <c r="B28" s="101"/>
      <c r="C28" s="473"/>
      <c r="D28" s="476" t="e">
        <f>VLOOKUP(C28,'BASE PRODUITS'!A13:B50,2,0)</f>
        <v>#N/A</v>
      </c>
      <c r="E28" s="478"/>
      <c r="F28" s="480"/>
      <c r="G28" s="482"/>
      <c r="H28" s="448"/>
      <c r="I28" s="138"/>
      <c r="K28" s="72" t="e">
        <f>#REF!</f>
        <v>#REF!</v>
      </c>
      <c r="L28" s="88">
        <f>IF(ISERROR(H28*#REF!),0,H28*#REF!)</f>
        <v>0</v>
      </c>
    </row>
    <row r="29" spans="1:16" ht="18" customHeight="1">
      <c r="A29" s="87"/>
      <c r="B29" s="101"/>
      <c r="C29" s="449"/>
      <c r="D29" s="169"/>
      <c r="E29" s="452"/>
      <c r="F29" s="455"/>
      <c r="G29" s="458"/>
      <c r="H29" s="464"/>
      <c r="I29" s="138"/>
      <c r="K29" s="72" t="e">
        <f>#REF!</f>
        <v>#REF!</v>
      </c>
      <c r="L29" s="88">
        <f>IF(ISERROR(H29*#REF!),0,H29*#REF!)</f>
        <v>0</v>
      </c>
    </row>
    <row r="30" spans="1:16" ht="18" customHeight="1">
      <c r="A30" s="87"/>
      <c r="B30" s="101"/>
      <c r="C30" s="450"/>
      <c r="D30" s="469"/>
      <c r="E30" s="453"/>
      <c r="F30" s="456"/>
      <c r="G30" s="459"/>
      <c r="H30" s="465"/>
      <c r="I30" s="138"/>
      <c r="K30" s="72" t="e">
        <f>#REF!</f>
        <v>#REF!</v>
      </c>
      <c r="L30" s="88">
        <f>IF(ISERROR(H30*#REF!),0,H30*#REF!)</f>
        <v>0</v>
      </c>
    </row>
    <row r="31" spans="1:16" ht="18" customHeight="1">
      <c r="A31" s="87"/>
      <c r="B31" s="101"/>
      <c r="C31" s="451"/>
      <c r="D31" s="470"/>
      <c r="E31" s="454"/>
      <c r="F31" s="457"/>
      <c r="G31" s="460"/>
      <c r="H31" s="466"/>
      <c r="I31" s="138"/>
      <c r="K31" s="72" t="e">
        <f>#REF!</f>
        <v>#REF!</v>
      </c>
      <c r="L31" s="88">
        <f>IF(ISERROR(H31*#REF!),0,H31*#REF!)</f>
        <v>0</v>
      </c>
    </row>
    <row r="32" spans="1:16" ht="18" customHeight="1">
      <c r="A32" s="87"/>
      <c r="B32" s="101"/>
      <c r="C32" s="440"/>
      <c r="D32" s="441"/>
      <c r="E32" s="443"/>
      <c r="F32" s="444"/>
      <c r="G32" s="445"/>
      <c r="H32" s="447"/>
      <c r="I32" s="138"/>
      <c r="K32" s="72" t="e">
        <f>#REF!</f>
        <v>#REF!</v>
      </c>
      <c r="L32" s="88">
        <f>IF(ISERROR(H32*#REF!),0,H32*#REF!)</f>
        <v>0</v>
      </c>
    </row>
    <row r="33" spans="1:12" ht="18" customHeight="1">
      <c r="A33" s="87"/>
      <c r="B33" s="101"/>
      <c r="C33" s="440"/>
      <c r="D33" s="442"/>
      <c r="E33" s="443"/>
      <c r="F33" s="444"/>
      <c r="G33" s="445"/>
      <c r="H33" s="447"/>
      <c r="I33" s="138"/>
      <c r="K33" s="72" t="e">
        <f>#REF!</f>
        <v>#REF!</v>
      </c>
      <c r="L33" s="88">
        <f>IF(ISERROR(H33*#REF!),0,H33*#REF!)</f>
        <v>0</v>
      </c>
    </row>
    <row r="34" spans="1:12" ht="18" customHeight="1">
      <c r="A34" s="87"/>
      <c r="B34" s="101"/>
      <c r="C34" s="440"/>
      <c r="D34" s="442"/>
      <c r="E34" s="443"/>
      <c r="F34" s="444"/>
      <c r="G34" s="445"/>
      <c r="H34" s="447"/>
      <c r="I34" s="138"/>
      <c r="K34" s="72" t="e">
        <f>#REF!</f>
        <v>#REF!</v>
      </c>
      <c r="L34" s="88">
        <f>IF(ISERROR(H34*#REF!),0,H34*#REF!)</f>
        <v>0</v>
      </c>
    </row>
    <row r="35" spans="1:12" ht="18" customHeight="1">
      <c r="A35" s="87"/>
      <c r="B35" s="101"/>
      <c r="C35" s="170" t="s">
        <v>50</v>
      </c>
      <c r="D35" s="171"/>
      <c r="E35" s="91" t="s">
        <v>50</v>
      </c>
      <c r="F35" s="92" t="s">
        <v>50</v>
      </c>
      <c r="G35" s="89" t="s">
        <v>50</v>
      </c>
      <c r="H35" s="172" t="str">
        <f>IF(ISERROR(E35*F35),"",(E35*F35)-G35*E35*F35)</f>
        <v/>
      </c>
      <c r="I35" s="138"/>
      <c r="K35" s="72" t="e">
        <f>#REF!</f>
        <v>#REF!</v>
      </c>
      <c r="L35" s="88">
        <f>IF(ISERROR(H35*#REF!),0,H35*#REF!)</f>
        <v>0</v>
      </c>
    </row>
    <row r="36" spans="1:12" ht="18" customHeight="1">
      <c r="A36" s="87"/>
      <c r="B36" s="101"/>
      <c r="C36" s="170" t="s">
        <v>50</v>
      </c>
      <c r="D36" s="90"/>
      <c r="E36" s="91" t="s">
        <v>50</v>
      </c>
      <c r="F36" s="92" t="s">
        <v>50</v>
      </c>
      <c r="G36" s="89" t="s">
        <v>50</v>
      </c>
      <c r="H36" s="172" t="str">
        <f>IF(ISERROR(E36*F36),"",(E36*F36)-G36*E36*F36)</f>
        <v/>
      </c>
      <c r="I36" s="138"/>
      <c r="K36" s="72" t="e">
        <f>#REF!</f>
        <v>#REF!</v>
      </c>
      <c r="L36" s="88">
        <f>IF(ISERROR(H36*#REF!),0,H36*#REF!)</f>
        <v>0</v>
      </c>
    </row>
    <row r="37" spans="1:12" ht="18" customHeight="1">
      <c r="A37" s="87"/>
      <c r="B37" s="101"/>
      <c r="C37" s="173" t="s">
        <v>50</v>
      </c>
      <c r="D37" s="174"/>
      <c r="E37" s="175" t="s">
        <v>50</v>
      </c>
      <c r="F37" s="176" t="s">
        <v>50</v>
      </c>
      <c r="G37" s="177" t="s">
        <v>50</v>
      </c>
      <c r="H37" s="178" t="str">
        <f>IF(ISERROR(E37*F37),"",(E37*F37)-G37*E37*F37)</f>
        <v/>
      </c>
      <c r="I37" s="138"/>
      <c r="K37" s="72" t="e">
        <f>#REF!</f>
        <v>#REF!</v>
      </c>
      <c r="L37" s="88">
        <f>IF(ISERROR(H37*#REF!),0,H37*#REF!)</f>
        <v>0</v>
      </c>
    </row>
    <row r="38" spans="1:12" ht="18" customHeight="1">
      <c r="A38" s="87"/>
      <c r="B38" s="101"/>
      <c r="C38" s="93" t="s">
        <v>50</v>
      </c>
      <c r="D38" s="94" t="s">
        <v>50</v>
      </c>
      <c r="E38" s="95" t="s">
        <v>50</v>
      </c>
      <c r="F38" s="96" t="s">
        <v>50</v>
      </c>
      <c r="G38" s="97" t="s">
        <v>50</v>
      </c>
      <c r="H38" s="98" t="str">
        <f>IF(ISERROR(E38*F38),"",(E38*F38)-G38*E38*F38)</f>
        <v/>
      </c>
      <c r="I38" s="138"/>
      <c r="K38" s="72" t="e">
        <f>#REF!</f>
        <v>#REF!</v>
      </c>
      <c r="L38" s="88">
        <f>IF(ISERROR(H38*#REF!),0,H38*#REF!)</f>
        <v>0</v>
      </c>
    </row>
    <row r="39" spans="1:12" ht="18" customHeight="1">
      <c r="A39" s="87"/>
      <c r="B39" s="101"/>
      <c r="C39" s="93" t="s">
        <v>50</v>
      </c>
      <c r="D39" s="94" t="s">
        <v>50</v>
      </c>
      <c r="E39" s="95" t="s">
        <v>50</v>
      </c>
      <c r="F39" s="96" t="s">
        <v>50</v>
      </c>
      <c r="G39" s="97" t="s">
        <v>50</v>
      </c>
      <c r="H39" s="98" t="str">
        <f>IF(ISERROR(E39*F39),"",(E39*F39)-G39*E39*F39)</f>
        <v/>
      </c>
      <c r="I39" s="138"/>
      <c r="K39" s="72" t="e">
        <f>#REF!</f>
        <v>#REF!</v>
      </c>
      <c r="L39" s="88">
        <f>IF(ISERROR(H39*#REF!),0,H39*#REF!)</f>
        <v>0</v>
      </c>
    </row>
    <row r="40" spans="1:12" ht="18" customHeight="1">
      <c r="A40" s="87"/>
      <c r="B40" s="101"/>
      <c r="C40" s="99" t="s">
        <v>77</v>
      </c>
      <c r="D40" s="100">
        <f>G6</f>
        <v>0</v>
      </c>
      <c r="E40" s="95" t="s">
        <v>50</v>
      </c>
      <c r="F40" s="179" t="s">
        <v>90</v>
      </c>
      <c r="G40" s="180" t="s">
        <v>78</v>
      </c>
      <c r="H40" s="181">
        <f>SUM(H22:H37)</f>
        <v>200</v>
      </c>
      <c r="I40" s="138"/>
      <c r="K40" s="72" t="e">
        <f>#REF!</f>
        <v>#REF!</v>
      </c>
      <c r="L40" s="88">
        <f>IF(ISERROR(#REF!*#REF!),0,#REF!*#REF!)</f>
        <v>0</v>
      </c>
    </row>
    <row r="41" spans="1:12" ht="18" customHeight="1" thickBot="1">
      <c r="A41" s="87"/>
      <c r="B41" s="101"/>
      <c r="C41" s="99"/>
      <c r="D41" s="102"/>
      <c r="E41" s="95" t="s">
        <v>50</v>
      </c>
      <c r="F41" s="83"/>
      <c r="G41" s="182"/>
      <c r="H41" s="183"/>
      <c r="I41" s="138"/>
      <c r="K41" s="72" t="e">
        <f>#REF!</f>
        <v>#REF!</v>
      </c>
      <c r="L41" s="88">
        <f>IF(ISERROR(#REF!*#REF!),0,#REF!*#REF!)</f>
        <v>0</v>
      </c>
    </row>
    <row r="42" spans="1:12" ht="18" customHeight="1" thickTop="1" thickBot="1">
      <c r="A42" s="87"/>
      <c r="B42" s="101"/>
      <c r="C42" s="99" t="s">
        <v>79</v>
      </c>
      <c r="D42" s="94" t="str">
        <f>COUPLE!H35</f>
        <v>VIREMENT/PAYPAL/CB/CHEQUE/ESPECES</v>
      </c>
      <c r="E42" s="95" t="s">
        <v>50</v>
      </c>
      <c r="F42" s="103" t="s">
        <v>81</v>
      </c>
      <c r="G42" s="104"/>
      <c r="H42" s="184">
        <f>H40</f>
        <v>200</v>
      </c>
      <c r="I42" s="138"/>
      <c r="K42" s="72" t="e">
        <f>#REF!</f>
        <v>#REF!</v>
      </c>
      <c r="L42" s="88">
        <f>IF(ISERROR(#REF!*#REF!),0,#REF!*#REF!)</f>
        <v>0</v>
      </c>
    </row>
    <row r="43" spans="1:12" ht="18" customHeight="1" thickTop="1">
      <c r="A43" s="87"/>
      <c r="B43" s="101"/>
      <c r="C43" s="105" t="s">
        <v>82</v>
      </c>
      <c r="D43" s="106"/>
      <c r="E43" s="95" t="s">
        <v>50</v>
      </c>
      <c r="F43" s="96" t="s">
        <v>50</v>
      </c>
      <c r="G43" s="97" t="s">
        <v>50</v>
      </c>
      <c r="H43" s="98" t="str">
        <f>IF(ISERROR(E43*F43),"",(E43*F43)-G43*E43*F43)</f>
        <v/>
      </c>
      <c r="I43" s="138"/>
      <c r="J43" s="83"/>
      <c r="K43" s="72" t="e">
        <f>#REF!</f>
        <v>#REF!</v>
      </c>
      <c r="L43" s="88">
        <f>IF(ISERROR(#REF!*#REF!),0,#REF!*#REF!)</f>
        <v>0</v>
      </c>
    </row>
    <row r="44" spans="1:12" ht="18" customHeight="1">
      <c r="A44" s="87"/>
      <c r="B44" s="101"/>
      <c r="C44" s="93" t="s">
        <v>50</v>
      </c>
      <c r="D44" s="83"/>
      <c r="E44" s="95" t="s">
        <v>50</v>
      </c>
      <c r="F44" s="96" t="s">
        <v>50</v>
      </c>
      <c r="G44" s="97" t="s">
        <v>50</v>
      </c>
      <c r="H44" s="98" t="str">
        <f>IF(ISERROR(E44*F44),"",(E44*F44)-G44*E44*F44)</f>
        <v/>
      </c>
      <c r="I44" s="138"/>
      <c r="K44" s="72" t="e">
        <f>#REF!</f>
        <v>#REF!</v>
      </c>
      <c r="L44" s="88">
        <f>IF(ISERROR(#REF!*#REF!),0,#REF!*#REF!)</f>
        <v>0</v>
      </c>
    </row>
    <row r="45" spans="1:12" ht="18" customHeight="1">
      <c r="A45" s="87"/>
      <c r="B45" s="101"/>
      <c r="C45" s="467" t="s">
        <v>83</v>
      </c>
      <c r="D45" s="467"/>
      <c r="E45" s="467"/>
      <c r="F45" s="467"/>
      <c r="G45" s="467"/>
      <c r="H45" s="467"/>
      <c r="I45" s="138"/>
      <c r="K45" s="72" t="e">
        <f>#REF!</f>
        <v>#REF!</v>
      </c>
      <c r="L45" s="88">
        <f>IF(ISERROR(H43*#REF!),0,H43*#REF!)</f>
        <v>0</v>
      </c>
    </row>
    <row r="46" spans="1:12" ht="18" customHeight="1">
      <c r="A46" s="87"/>
      <c r="B46" s="101"/>
      <c r="C46" s="468" t="s">
        <v>227</v>
      </c>
      <c r="D46" s="468"/>
      <c r="E46" s="468"/>
      <c r="F46" s="468"/>
      <c r="G46" s="468"/>
      <c r="H46" s="98">
        <f>IF(ISERROR(E46*F46),"",(E46*F46)-G46*E46*F46)</f>
        <v>0</v>
      </c>
      <c r="I46" s="138"/>
      <c r="K46" s="72" t="e">
        <f>#REF!</f>
        <v>#REF!</v>
      </c>
      <c r="L46" s="88">
        <f>IF(ISERROR(H44*#REF!),0,H44*#REF!)</f>
        <v>0</v>
      </c>
    </row>
    <row r="47" spans="1:12" ht="18" customHeight="1">
      <c r="A47" s="87"/>
      <c r="B47" s="101"/>
      <c r="C47" s="83"/>
      <c r="D47" s="83"/>
      <c r="E47" s="83"/>
      <c r="F47" s="83"/>
      <c r="G47" s="83"/>
      <c r="H47" s="83"/>
      <c r="I47" s="138"/>
      <c r="K47" s="72" t="e">
        <f>#REF!</f>
        <v>#REF!</v>
      </c>
      <c r="L47" s="88">
        <f>IF(ISERROR(#REF!*#REF!),0,#REF!*#REF!)</f>
        <v>0</v>
      </c>
    </row>
    <row r="48" spans="1:12" ht="18" customHeight="1">
      <c r="A48" s="87"/>
      <c r="B48" s="101"/>
      <c r="C48" s="467"/>
      <c r="D48" s="467"/>
      <c r="E48" s="467"/>
      <c r="F48" s="467"/>
      <c r="G48" s="467"/>
      <c r="H48" s="467"/>
      <c r="I48" s="138"/>
      <c r="K48" s="72" t="e">
        <f>#REF!</f>
        <v>#REF!</v>
      </c>
      <c r="L48" s="88">
        <f>IF(ISERROR(H46*#REF!),0,H46*#REF!)</f>
        <v>0</v>
      </c>
    </row>
    <row r="49" spans="1:12" ht="18" customHeight="1">
      <c r="A49" s="87"/>
      <c r="B49" s="101"/>
      <c r="C49" s="83"/>
      <c r="D49" s="83"/>
      <c r="E49" s="83"/>
      <c r="F49" s="83"/>
      <c r="G49" s="83"/>
      <c r="H49" s="83"/>
      <c r="I49" s="138"/>
      <c r="K49" s="72" t="e">
        <f>#REF!</f>
        <v>#REF!</v>
      </c>
      <c r="L49" s="88">
        <f>IF(ISERROR(#REF!*#REF!),0,#REF!*#REF!)</f>
        <v>0</v>
      </c>
    </row>
    <row r="50" spans="1:12" ht="18" customHeight="1">
      <c r="A50" s="87"/>
      <c r="B50" s="101"/>
      <c r="C50" s="83"/>
      <c r="D50" s="107" t="s">
        <v>84</v>
      </c>
      <c r="E50" s="83"/>
      <c r="F50" s="83"/>
      <c r="G50" s="83"/>
      <c r="H50" s="83"/>
      <c r="I50" s="138"/>
      <c r="K50" s="72" t="e">
        <f>#REF!</f>
        <v>#REF!</v>
      </c>
      <c r="L50" s="88">
        <f>IF(ISERROR(H48*#REF!),0,H48*#REF!)</f>
        <v>0</v>
      </c>
    </row>
    <row r="51" spans="1:12" ht="18" customHeight="1">
      <c r="A51" s="87"/>
      <c r="B51" s="101"/>
      <c r="C51" s="83"/>
      <c r="D51" s="83"/>
      <c r="E51" s="83"/>
      <c r="F51" s="83"/>
      <c r="G51" s="83"/>
      <c r="H51" s="83"/>
      <c r="I51" s="138"/>
      <c r="K51" s="72" t="e">
        <f>#REF!</f>
        <v>#REF!</v>
      </c>
      <c r="L51" s="88">
        <f>IF(ISERROR(H45*#REF!),0,H45*#REF!)</f>
        <v>0</v>
      </c>
    </row>
    <row r="52" spans="1:12" ht="18" customHeight="1">
      <c r="A52" s="108"/>
      <c r="B52" s="101"/>
      <c r="C52" s="93" t="s">
        <v>50</v>
      </c>
      <c r="D52" s="94" t="s">
        <v>50</v>
      </c>
      <c r="E52" s="95" t="s">
        <v>50</v>
      </c>
      <c r="F52" s="96" t="s">
        <v>50</v>
      </c>
      <c r="G52" s="97" t="s">
        <v>50</v>
      </c>
      <c r="H52" s="98" t="str">
        <f>IF(ISERROR(E52*F52),"",(E52*F52)-G52*E52*F52)</f>
        <v/>
      </c>
      <c r="I52" s="138"/>
      <c r="K52" s="72" t="e">
        <f>#REF!</f>
        <v>#REF!</v>
      </c>
      <c r="L52" s="88">
        <f>IF(ISERROR(H52*#REF!),0,H52*#REF!)</f>
        <v>0</v>
      </c>
    </row>
    <row r="53" spans="1:12">
      <c r="B53" s="101"/>
      <c r="C53" s="109"/>
      <c r="D53" s="109"/>
      <c r="E53" s="106"/>
      <c r="F53" s="83"/>
      <c r="G53" s="106"/>
      <c r="H53" s="106"/>
      <c r="I53" s="138"/>
      <c r="L53" s="110">
        <f>SUM(L22:L52)</f>
        <v>0</v>
      </c>
    </row>
    <row r="54" spans="1:12" ht="17.25" customHeight="1">
      <c r="B54" s="101"/>
      <c r="C54" s="83"/>
      <c r="D54" s="83"/>
      <c r="E54" s="83"/>
      <c r="F54" s="83"/>
      <c r="G54" s="83"/>
      <c r="H54" s="83"/>
      <c r="I54" s="138"/>
    </row>
    <row r="55" spans="1:12" ht="7.5" customHeight="1">
      <c r="B55" s="101"/>
      <c r="C55" s="83"/>
      <c r="D55" s="83"/>
      <c r="E55" s="83"/>
      <c r="F55" s="83"/>
      <c r="G55" s="83"/>
      <c r="H55" s="83"/>
      <c r="I55" s="138"/>
    </row>
    <row r="56" spans="1:12" ht="36" customHeight="1">
      <c r="B56" s="101"/>
      <c r="C56" s="83"/>
      <c r="D56" s="83"/>
      <c r="E56" s="185"/>
      <c r="F56" s="83"/>
      <c r="G56" s="83"/>
      <c r="H56" s="83"/>
      <c r="I56" s="138"/>
    </row>
    <row r="57" spans="1:12" ht="21.75" hidden="1" customHeight="1">
      <c r="B57" s="101"/>
      <c r="C57" s="83"/>
      <c r="D57" s="83" t="s">
        <v>85</v>
      </c>
      <c r="E57" s="111"/>
      <c r="F57" s="83"/>
      <c r="G57" s="83"/>
      <c r="H57" s="83"/>
      <c r="I57" s="138"/>
    </row>
    <row r="58" spans="1:12" ht="15.6" hidden="1">
      <c r="B58" s="101"/>
      <c r="C58" s="83"/>
      <c r="D58" s="83" t="s">
        <v>86</v>
      </c>
      <c r="E58" s="111"/>
      <c r="F58" s="83"/>
      <c r="G58" s="112"/>
      <c r="H58" s="113"/>
      <c r="I58" s="138"/>
    </row>
    <row r="59" spans="1:12" ht="15.6" hidden="1">
      <c r="B59" s="101"/>
      <c r="C59" s="83"/>
      <c r="D59" s="83" t="s">
        <v>55</v>
      </c>
      <c r="E59" s="111"/>
      <c r="F59" s="83"/>
      <c r="G59" s="112"/>
      <c r="H59" s="113"/>
      <c r="I59" s="138"/>
    </row>
    <row r="60" spans="1:12" ht="15.6" hidden="1">
      <c r="B60" s="101"/>
      <c r="C60" s="83"/>
      <c r="D60" s="83" t="s">
        <v>80</v>
      </c>
      <c r="E60" s="111"/>
      <c r="F60" s="83"/>
      <c r="G60" s="112"/>
      <c r="H60" s="113"/>
      <c r="I60" s="138"/>
    </row>
    <row r="61" spans="1:12" ht="12" customHeight="1">
      <c r="B61" s="101"/>
      <c r="C61" s="83"/>
      <c r="D61" s="83"/>
      <c r="E61" s="83"/>
      <c r="F61" s="83"/>
      <c r="G61" s="83"/>
      <c r="H61" s="114"/>
      <c r="I61" s="138"/>
    </row>
    <row r="62" spans="1:12">
      <c r="B62" s="101"/>
      <c r="C62" s="105"/>
      <c r="D62" s="83"/>
      <c r="E62" s="83"/>
      <c r="F62" s="115"/>
      <c r="G62" s="116"/>
      <c r="H62" s="114"/>
      <c r="I62" s="138"/>
    </row>
    <row r="63" spans="1:12">
      <c r="B63" s="101"/>
      <c r="C63" s="105"/>
      <c r="D63" s="83"/>
      <c r="E63" s="83"/>
      <c r="F63" s="115"/>
      <c r="G63" s="116"/>
      <c r="H63" s="106"/>
      <c r="I63" s="138"/>
    </row>
    <row r="64" spans="1:12">
      <c r="B64" s="101"/>
      <c r="C64" s="105"/>
      <c r="D64" s="83"/>
      <c r="E64" s="83"/>
      <c r="F64" s="115"/>
      <c r="G64" s="117"/>
      <c r="H64" s="106"/>
      <c r="I64" s="138"/>
    </row>
    <row r="65" spans="2:9">
      <c r="B65" s="101"/>
      <c r="C65" s="186" t="s">
        <v>226</v>
      </c>
      <c r="D65" s="187"/>
      <c r="E65" s="187"/>
      <c r="F65" s="187"/>
      <c r="G65" s="187"/>
      <c r="H65" s="187"/>
      <c r="I65" s="138"/>
    </row>
    <row r="66" spans="2:9" ht="15" thickBot="1">
      <c r="B66" s="188"/>
      <c r="C66" s="189"/>
      <c r="D66" s="189"/>
      <c r="E66" s="189"/>
      <c r="F66" s="189"/>
      <c r="G66" s="189"/>
      <c r="H66" s="189"/>
      <c r="I66" s="190"/>
    </row>
    <row r="67" spans="2:9" ht="15" thickTop="1">
      <c r="H67" s="83"/>
    </row>
    <row r="69" spans="2:9">
      <c r="C69" s="118"/>
      <c r="D69" s="118"/>
      <c r="F69" s="118"/>
      <c r="G69" s="119"/>
    </row>
    <row r="71" spans="2:9" ht="18">
      <c r="C71" s="120"/>
    </row>
  </sheetData>
  <mergeCells count="35">
    <mergeCell ref="E23:E25"/>
    <mergeCell ref="H23:H25"/>
    <mergeCell ref="C45:H45"/>
    <mergeCell ref="C48:H48"/>
    <mergeCell ref="C46:G46"/>
    <mergeCell ref="H29:H31"/>
    <mergeCell ref="D30:D31"/>
    <mergeCell ref="D24:D25"/>
    <mergeCell ref="C26:C28"/>
    <mergeCell ref="D26:D28"/>
    <mergeCell ref="E26:E28"/>
    <mergeCell ref="F26:F28"/>
    <mergeCell ref="G26:G28"/>
    <mergeCell ref="C23:C25"/>
    <mergeCell ref="D2:F2"/>
    <mergeCell ref="D4:E4"/>
    <mergeCell ref="F4:H4"/>
    <mergeCell ref="G12:H12"/>
    <mergeCell ref="G13:H13"/>
    <mergeCell ref="G14:H14"/>
    <mergeCell ref="G15:H15"/>
    <mergeCell ref="F11:H11"/>
    <mergeCell ref="C32:C34"/>
    <mergeCell ref="D32:D34"/>
    <mergeCell ref="E32:E34"/>
    <mergeCell ref="F32:F34"/>
    <mergeCell ref="G32:G34"/>
    <mergeCell ref="H26:H28"/>
    <mergeCell ref="H32:H34"/>
    <mergeCell ref="C29:C31"/>
    <mergeCell ref="E29:E31"/>
    <mergeCell ref="F29:F31"/>
    <mergeCell ref="G29:G31"/>
    <mergeCell ref="F23:F25"/>
    <mergeCell ref="G23:G25"/>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4" orientation="portrait" r:id="rId3"/>
  <drawing r:id="rId4"/>
</worksheet>
</file>

<file path=xl/worksheets/sheet6.xml><?xml version="1.0" encoding="utf-8"?>
<worksheet xmlns="http://schemas.openxmlformats.org/spreadsheetml/2006/main" xmlns:r="http://schemas.openxmlformats.org/officeDocument/2006/relationships">
  <sheetPr>
    <tabColor rgb="FFFF0000"/>
  </sheetPr>
  <dimension ref="A1:I48"/>
  <sheetViews>
    <sheetView showGridLines="0" showZeros="0" showRuler="0" view="pageLayout" topLeftCell="A19" zoomScale="70" zoomScalePageLayoutView="70" workbookViewId="0">
      <selection activeCell="B39" sqref="B39:F39"/>
    </sheetView>
  </sheetViews>
  <sheetFormatPr baseColWidth="10" defaultColWidth="11.44140625" defaultRowHeight="14.4"/>
  <cols>
    <col min="1" max="1" width="1.6640625" style="47" customWidth="1"/>
    <col min="2" max="2" width="11.44140625" style="47"/>
    <col min="3" max="3" width="9.33203125" style="47" customWidth="1"/>
    <col min="4" max="4" width="18.33203125" style="47" customWidth="1"/>
    <col min="5" max="5" width="9.6640625" style="47" customWidth="1"/>
    <col min="6" max="6" width="14" style="47" customWidth="1"/>
    <col min="7" max="7" width="6.5546875" style="47" customWidth="1"/>
    <col min="8" max="8" width="15.5546875" style="47" customWidth="1"/>
    <col min="9" max="9" width="7.33203125" style="47" customWidth="1"/>
    <col min="10" max="16384" width="11.44140625" style="47"/>
  </cols>
  <sheetData>
    <row r="1" spans="1:9" ht="4.5" customHeight="1"/>
    <row r="2" spans="1:9" ht="15" customHeight="1">
      <c r="A2" s="47" t="s">
        <v>22</v>
      </c>
      <c r="D2" s="389"/>
      <c r="E2" s="389"/>
      <c r="F2" s="389"/>
      <c r="G2" s="389"/>
    </row>
    <row r="3" spans="1:9" ht="15.75" customHeight="1">
      <c r="A3" s="390"/>
      <c r="B3" s="390"/>
      <c r="C3" s="390"/>
      <c r="D3" s="389"/>
      <c r="E3" s="389"/>
      <c r="F3" s="389"/>
      <c r="G3" s="389"/>
    </row>
    <row r="4" spans="1:9" ht="15" customHeight="1">
      <c r="A4" s="390"/>
      <c r="B4" s="390"/>
      <c r="C4" s="390"/>
      <c r="D4" s="389"/>
      <c r="E4" s="389"/>
      <c r="F4" s="389"/>
      <c r="G4" s="389"/>
    </row>
    <row r="5" spans="1:9">
      <c r="D5" s="391"/>
      <c r="E5" s="391"/>
      <c r="F5" s="391"/>
      <c r="G5" s="391"/>
    </row>
    <row r="6" spans="1:9" ht="6.75" customHeight="1">
      <c r="B6" s="48"/>
      <c r="C6" s="48"/>
      <c r="D6" s="48"/>
      <c r="E6" s="48"/>
      <c r="F6" s="48"/>
      <c r="G6" s="48"/>
      <c r="H6" s="48"/>
      <c r="I6" s="48"/>
    </row>
    <row r="7" spans="1:9" ht="2.25" customHeight="1"/>
    <row r="8" spans="1:9" ht="2.25" customHeight="1"/>
    <row r="9" spans="1:9" ht="17.25" customHeight="1">
      <c r="A9" s="49"/>
      <c r="B9" s="49" t="s">
        <v>23</v>
      </c>
      <c r="C9" s="49"/>
      <c r="D9" s="50"/>
      <c r="E9" s="393">
        <f>[2]GROSSESSE!E12</f>
        <v>0</v>
      </c>
      <c r="F9" s="393"/>
      <c r="G9" s="393"/>
      <c r="H9" s="393"/>
      <c r="I9" s="49"/>
    </row>
    <row r="10" spans="1:9" s="54" customFormat="1" ht="4.5" customHeight="1">
      <c r="A10" s="50"/>
      <c r="B10" s="281"/>
      <c r="C10" s="281"/>
      <c r="D10" s="52"/>
      <c r="E10" s="53"/>
      <c r="F10" s="52"/>
      <c r="G10" s="53"/>
      <c r="H10" s="52"/>
      <c r="I10" s="53"/>
    </row>
    <row r="11" spans="1:9" ht="22.95" customHeight="1">
      <c r="A11" s="49"/>
      <c r="B11" s="484" t="s">
        <v>237</v>
      </c>
      <c r="C11" s="484"/>
      <c r="D11" s="484"/>
      <c r="E11" s="485">
        <f>COUPLE!E12</f>
        <v>0</v>
      </c>
      <c r="F11" s="485"/>
      <c r="G11" s="485"/>
      <c r="H11" s="485"/>
      <c r="I11" s="485"/>
    </row>
    <row r="12" spans="1:9" s="54" customFormat="1" ht="6.6" customHeight="1">
      <c r="A12" s="50"/>
      <c r="B12" s="283"/>
      <c r="C12" s="283"/>
      <c r="D12" s="284"/>
      <c r="E12" s="284"/>
      <c r="F12" s="284"/>
      <c r="G12" s="284"/>
      <c r="H12" s="284"/>
      <c r="I12" s="284"/>
    </row>
    <row r="13" spans="1:9" ht="3.6" customHeight="1">
      <c r="A13" s="49"/>
      <c r="B13" s="284"/>
      <c r="C13" s="284"/>
      <c r="D13" s="284"/>
      <c r="E13" s="284"/>
      <c r="F13" s="285"/>
      <c r="G13" s="285"/>
      <c r="H13" s="284"/>
      <c r="I13" s="284"/>
    </row>
    <row r="14" spans="1:9" ht="8.4" customHeight="1">
      <c r="A14" s="49"/>
      <c r="B14" s="284"/>
      <c r="C14" s="284"/>
      <c r="D14" s="284"/>
      <c r="E14" s="284"/>
      <c r="F14" s="284"/>
      <c r="G14" s="284"/>
      <c r="H14" s="284"/>
      <c r="I14" s="284"/>
    </row>
    <row r="15" spans="1:9" s="54" customFormat="1" ht="17.399999999999999" customHeight="1">
      <c r="A15" s="50"/>
      <c r="B15" s="284" t="s">
        <v>26</v>
      </c>
      <c r="C15" s="284"/>
      <c r="D15" s="286">
        <f>COUPLE!D33</f>
        <v>0</v>
      </c>
      <c r="E15" s="284"/>
      <c r="F15" s="285" t="s">
        <v>1</v>
      </c>
      <c r="G15" s="487" t="str">
        <f>CONTRAT!D20</f>
        <v>COUPLE</v>
      </c>
      <c r="H15" s="487"/>
      <c r="I15" s="487"/>
    </row>
    <row r="16" spans="1:9" ht="8.4" customHeight="1">
      <c r="A16" s="49"/>
      <c r="B16" s="284"/>
      <c r="C16" s="284"/>
      <c r="D16" s="287"/>
      <c r="E16" s="284"/>
      <c r="F16" s="284"/>
      <c r="G16" s="285"/>
      <c r="H16" s="285"/>
      <c r="I16" s="285"/>
    </row>
    <row r="17" spans="1:9" ht="9" customHeight="1">
      <c r="A17" s="49"/>
      <c r="B17" s="53"/>
      <c r="C17" s="53"/>
      <c r="D17" s="282"/>
      <c r="E17" s="53"/>
      <c r="F17" s="282"/>
      <c r="G17" s="282"/>
      <c r="H17" s="53"/>
      <c r="I17" s="53"/>
    </row>
    <row r="18" spans="1:9" ht="24" customHeight="1">
      <c r="A18" s="49"/>
      <c r="B18" s="53" t="s">
        <v>228</v>
      </c>
      <c r="C18" s="288"/>
      <c r="D18" s="282" t="s">
        <v>229</v>
      </c>
      <c r="E18" s="288"/>
      <c r="F18" s="488" t="s">
        <v>230</v>
      </c>
      <c r="G18" s="488"/>
      <c r="H18" s="488"/>
      <c r="I18" s="488"/>
    </row>
    <row r="19" spans="1:9" s="54" customFormat="1" ht="3" customHeight="1">
      <c r="A19" s="50"/>
      <c r="B19" s="53"/>
      <c r="C19" s="53"/>
      <c r="D19" s="282"/>
      <c r="E19" s="282"/>
      <c r="F19" s="282"/>
      <c r="G19" s="282"/>
      <c r="H19" s="266"/>
      <c r="I19" s="217"/>
    </row>
    <row r="20" spans="1:9" ht="9.6" customHeight="1">
      <c r="A20" s="49"/>
      <c r="B20" s="289"/>
      <c r="C20" s="289"/>
      <c r="D20" s="290"/>
      <c r="E20" s="289"/>
      <c r="F20" s="289"/>
      <c r="G20" s="291"/>
      <c r="H20" s="289"/>
      <c r="I20" s="289"/>
    </row>
    <row r="21" spans="1:9" s="54" customFormat="1" ht="3" customHeight="1">
      <c r="A21" s="50"/>
      <c r="B21" s="292"/>
      <c r="C21" s="292"/>
      <c r="D21" s="290"/>
      <c r="E21" s="290"/>
      <c r="F21" s="290"/>
      <c r="G21" s="293"/>
      <c r="H21" s="290"/>
      <c r="I21" s="290"/>
    </row>
    <row r="22" spans="1:9" s="54" customFormat="1" ht="15" customHeight="1">
      <c r="A22" s="50"/>
      <c r="B22" s="376" t="s">
        <v>231</v>
      </c>
      <c r="C22" s="489"/>
      <c r="D22" s="489"/>
      <c r="E22" s="489"/>
      <c r="F22" s="489"/>
      <c r="G22" s="489"/>
      <c r="H22" s="489"/>
      <c r="I22" s="489"/>
    </row>
    <row r="23" spans="1:9" s="54" customFormat="1" ht="12" customHeight="1">
      <c r="A23" s="50"/>
      <c r="B23" s="489" t="s">
        <v>232</v>
      </c>
      <c r="C23" s="489"/>
      <c r="D23" s="489"/>
      <c r="E23" s="489"/>
      <c r="F23" s="489"/>
      <c r="G23" s="489"/>
      <c r="H23" s="489"/>
      <c r="I23" s="489"/>
    </row>
    <row r="24" spans="1:9" s="54" customFormat="1" ht="5.25" customHeight="1">
      <c r="A24" s="50"/>
      <c r="B24" s="53"/>
      <c r="C24" s="53"/>
      <c r="D24" s="53"/>
      <c r="E24" s="53"/>
      <c r="F24" s="53"/>
      <c r="G24" s="53"/>
      <c r="H24" s="53"/>
      <c r="I24" s="53"/>
    </row>
    <row r="25" spans="1:9" ht="15" customHeight="1">
      <c r="A25" s="49"/>
      <c r="B25" s="53"/>
      <c r="C25" s="53"/>
      <c r="D25" s="53"/>
      <c r="E25" s="53"/>
      <c r="F25" s="282"/>
      <c r="G25" s="282"/>
      <c r="H25" s="53"/>
      <c r="I25" s="53"/>
    </row>
    <row r="26" spans="1:9" ht="29.25" customHeight="1">
      <c r="A26" s="49"/>
      <c r="B26" s="490" t="s">
        <v>233</v>
      </c>
      <c r="C26" s="490"/>
      <c r="D26" s="490"/>
      <c r="E26" s="490"/>
      <c r="F26" s="490"/>
      <c r="G26" s="490"/>
      <c r="H26" s="490"/>
      <c r="I26" s="490"/>
    </row>
    <row r="27" spans="1:9" s="12" customFormat="1" ht="66.75" customHeight="1">
      <c r="A27" s="11"/>
      <c r="B27" s="490"/>
      <c r="C27" s="490"/>
      <c r="D27" s="490"/>
      <c r="E27" s="490"/>
      <c r="F27" s="490"/>
      <c r="G27" s="490"/>
      <c r="H27" s="490"/>
      <c r="I27" s="490"/>
    </row>
    <row r="28" spans="1:9" ht="1.5" customHeight="1">
      <c r="A28" s="49"/>
      <c r="B28" s="490"/>
      <c r="C28" s="490"/>
      <c r="D28" s="490"/>
      <c r="E28" s="490"/>
      <c r="F28" s="490"/>
      <c r="G28" s="490"/>
      <c r="H28" s="490"/>
      <c r="I28" s="490"/>
    </row>
    <row r="29" spans="1:9" ht="25.5" customHeight="1">
      <c r="A29" s="49"/>
      <c r="B29" s="490"/>
      <c r="C29" s="490"/>
      <c r="D29" s="490"/>
      <c r="E29" s="490"/>
      <c r="F29" s="490"/>
      <c r="G29" s="490"/>
      <c r="H29" s="490"/>
      <c r="I29" s="490"/>
    </row>
    <row r="30" spans="1:9" s="54" customFormat="1" ht="42" customHeight="1">
      <c r="A30" s="50"/>
      <c r="B30" s="490"/>
      <c r="C30" s="490"/>
      <c r="D30" s="490"/>
      <c r="E30" s="490"/>
      <c r="F30" s="490"/>
      <c r="G30" s="490"/>
      <c r="H30" s="490"/>
      <c r="I30" s="490"/>
    </row>
    <row r="31" spans="1:9" ht="107.4" customHeight="1">
      <c r="A31" s="49"/>
      <c r="B31" s="490"/>
      <c r="C31" s="490"/>
      <c r="D31" s="490"/>
      <c r="E31" s="490"/>
      <c r="F31" s="490"/>
      <c r="G31" s="490"/>
      <c r="H31" s="490"/>
      <c r="I31" s="490"/>
    </row>
    <row r="32" spans="1:9" s="54" customFormat="1" ht="8.25" customHeight="1">
      <c r="A32" s="50"/>
      <c r="B32" s="294"/>
      <c r="C32" s="294"/>
      <c r="D32" s="294"/>
      <c r="E32" s="294"/>
      <c r="F32" s="294"/>
      <c r="G32" s="294"/>
      <c r="H32" s="294"/>
      <c r="I32" s="294"/>
    </row>
    <row r="33" spans="1:9" ht="5.4" customHeight="1">
      <c r="A33" s="49"/>
      <c r="B33" s="294"/>
      <c r="C33" s="294"/>
      <c r="D33" s="294"/>
      <c r="E33" s="294"/>
      <c r="F33" s="294"/>
      <c r="G33" s="294"/>
      <c r="H33" s="294"/>
      <c r="I33" s="294"/>
    </row>
    <row r="34" spans="1:9" s="54" customFormat="1" ht="35.4" customHeight="1">
      <c r="A34" s="50"/>
      <c r="B34" s="486" t="s">
        <v>234</v>
      </c>
      <c r="C34" s="486"/>
      <c r="D34" s="486"/>
      <c r="E34" s="486"/>
      <c r="F34" s="486"/>
      <c r="G34" s="486"/>
      <c r="H34" s="486"/>
      <c r="I34" s="486"/>
    </row>
    <row r="35" spans="1:9" ht="15.75" customHeight="1">
      <c r="A35" s="49"/>
      <c r="B35" s="295" t="s">
        <v>235</v>
      </c>
      <c r="C35" s="295"/>
      <c r="D35" s="295"/>
      <c r="E35" s="295"/>
      <c r="F35" s="295"/>
      <c r="G35" s="295"/>
      <c r="H35" s="295"/>
      <c r="I35" s="295"/>
    </row>
    <row r="36" spans="1:9" ht="6" customHeight="1">
      <c r="A36" s="49"/>
      <c r="B36" s="53"/>
      <c r="C36" s="53"/>
      <c r="D36" s="296"/>
      <c r="E36" s="296"/>
      <c r="F36" s="296"/>
      <c r="G36" s="296"/>
      <c r="H36" s="296"/>
      <c r="I36" s="53"/>
    </row>
    <row r="37" spans="1:9" s="54" customFormat="1" ht="15" customHeight="1">
      <c r="A37" s="50"/>
      <c r="B37" s="356" t="s">
        <v>38</v>
      </c>
      <c r="C37" s="356"/>
      <c r="D37" s="356"/>
      <c r="E37" s="356"/>
      <c r="F37" s="356"/>
      <c r="G37" s="47"/>
      <c r="H37" s="395" t="s">
        <v>39</v>
      </c>
      <c r="I37" s="395"/>
    </row>
    <row r="38" spans="1:9" s="54" customFormat="1" ht="18.75" customHeight="1">
      <c r="A38" s="59"/>
      <c r="B38" s="416">
        <f>E11</f>
        <v>0</v>
      </c>
      <c r="C38" s="416"/>
      <c r="D38" s="416"/>
      <c r="E38" s="416"/>
      <c r="F38" s="416"/>
      <c r="G38" s="53"/>
      <c r="H38" s="410" t="s">
        <v>236</v>
      </c>
      <c r="I38" s="410"/>
    </row>
    <row r="39" spans="1:9">
      <c r="A39" s="49"/>
      <c r="B39" s="356" t="s">
        <v>40</v>
      </c>
      <c r="C39" s="356"/>
      <c r="D39" s="356"/>
      <c r="E39" s="356"/>
      <c r="F39" s="356"/>
      <c r="G39" s="54"/>
      <c r="H39" s="53" t="s">
        <v>41</v>
      </c>
      <c r="I39" s="41"/>
    </row>
    <row r="40" spans="1:9" s="54" customFormat="1" ht="56.25" customHeight="1">
      <c r="A40" s="50"/>
      <c r="B40" s="409"/>
      <c r="C40" s="409"/>
      <c r="D40" s="409"/>
      <c r="E40" s="409"/>
      <c r="F40" s="409"/>
      <c r="G40" s="53"/>
      <c r="H40" s="410"/>
      <c r="I40" s="410"/>
    </row>
    <row r="41" spans="1:9">
      <c r="A41" s="49"/>
      <c r="B41" s="409"/>
      <c r="C41" s="409"/>
      <c r="D41" s="409"/>
      <c r="E41" s="409"/>
      <c r="F41" s="409"/>
      <c r="H41" s="410"/>
      <c r="I41" s="410"/>
    </row>
    <row r="42" spans="1:9" ht="12.75" customHeight="1">
      <c r="A42" s="55"/>
      <c r="B42" s="356"/>
      <c r="C42" s="356"/>
      <c r="D42" s="356"/>
      <c r="E42" s="356"/>
      <c r="F42" s="356"/>
      <c r="G42" s="356"/>
      <c r="H42" s="356"/>
      <c r="I42" s="356"/>
    </row>
    <row r="43" spans="1:9">
      <c r="A43" s="49"/>
      <c r="B43" s="50"/>
      <c r="C43" s="54"/>
      <c r="D43" s="54"/>
      <c r="E43" s="54"/>
      <c r="F43" s="54"/>
      <c r="G43" s="54"/>
      <c r="H43" s="54"/>
      <c r="I43" s="54"/>
    </row>
    <row r="44" spans="1:9">
      <c r="A44" s="49"/>
      <c r="B44" s="50"/>
      <c r="C44" s="54"/>
      <c r="D44" s="54"/>
      <c r="E44" s="54"/>
      <c r="F44" s="54"/>
      <c r="G44" s="54"/>
      <c r="H44" s="54"/>
      <c r="I44" s="54"/>
    </row>
    <row r="45" spans="1:9">
      <c r="A45" s="49"/>
      <c r="B45" s="50"/>
      <c r="C45" s="54"/>
      <c r="D45" s="54"/>
      <c r="E45" s="54"/>
      <c r="F45" s="54"/>
      <c r="G45" s="54"/>
      <c r="H45" s="54"/>
      <c r="I45" s="54"/>
    </row>
    <row r="46" spans="1:9">
      <c r="B46" s="54"/>
      <c r="C46" s="54"/>
      <c r="D46" s="54"/>
      <c r="E46" s="54"/>
      <c r="F46" s="54"/>
      <c r="G46" s="54"/>
      <c r="H46" s="54"/>
      <c r="I46" s="54"/>
    </row>
    <row r="47" spans="1:9">
      <c r="B47" s="54"/>
      <c r="C47" s="54"/>
      <c r="D47" s="54"/>
      <c r="E47" s="54"/>
      <c r="F47" s="54"/>
      <c r="G47" s="54"/>
      <c r="H47" s="54"/>
      <c r="I47" s="54"/>
    </row>
    <row r="48" spans="1:9">
      <c r="B48" s="54"/>
      <c r="C48" s="54"/>
      <c r="D48" s="54"/>
      <c r="E48" s="54"/>
      <c r="F48" s="54"/>
      <c r="G48" s="54"/>
      <c r="H48" s="54"/>
      <c r="I48" s="54"/>
    </row>
  </sheetData>
  <sheetProtection selectLockedCells="1" selectUnlockedCells="1"/>
  <mergeCells count="21">
    <mergeCell ref="B39:F39"/>
    <mergeCell ref="B40:F41"/>
    <mergeCell ref="H40:I41"/>
    <mergeCell ref="B42:I42"/>
    <mergeCell ref="B11:D11"/>
    <mergeCell ref="E11:I11"/>
    <mergeCell ref="B38:F38"/>
    <mergeCell ref="B34:I34"/>
    <mergeCell ref="B37:F37"/>
    <mergeCell ref="H37:I37"/>
    <mergeCell ref="H38:I38"/>
    <mergeCell ref="G15:I15"/>
    <mergeCell ref="F18:I18"/>
    <mergeCell ref="B22:I22"/>
    <mergeCell ref="B23:I23"/>
    <mergeCell ref="B26:I31"/>
    <mergeCell ref="D2:G4"/>
    <mergeCell ref="A3:C3"/>
    <mergeCell ref="A4:C4"/>
    <mergeCell ref="D5:G5"/>
    <mergeCell ref="E9:H9"/>
  </mergeCells>
  <pageMargins left="0.23622047244094491" right="0.23622047244094491" top="0.11811023622047245" bottom="0.11811023622047245" header="0.11811023622047245" footer="0.11811023622047245"/>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6"/>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tabColor rgb="FF00B050"/>
  </sheetPr>
  <dimension ref="A1:R77"/>
  <sheetViews>
    <sheetView topLeftCell="A10" zoomScale="85" zoomScaleNormal="85" workbookViewId="0">
      <selection activeCell="A10" sqref="A1:XFD1048576"/>
    </sheetView>
  </sheetViews>
  <sheetFormatPr baseColWidth="10" defaultRowHeight="14.4"/>
  <cols>
    <col min="1" max="1" width="18.33203125" style="46" customWidth="1"/>
    <col min="2" max="2" width="56.5546875" style="46" customWidth="1"/>
    <col min="3" max="3" width="18.5546875" style="212" customWidth="1"/>
    <col min="4" max="4" width="48.33203125" style="195" customWidth="1"/>
    <col min="5" max="5" width="1.33203125" style="46" customWidth="1"/>
    <col min="6" max="6" width="14.5546875" style="213" customWidth="1"/>
    <col min="7" max="7" width="17.33203125" style="214" customWidth="1"/>
    <col min="8" max="8" width="13.6640625" style="46" customWidth="1"/>
    <col min="9" max="16384" width="11.5546875" style="46"/>
  </cols>
  <sheetData>
    <row r="1" spans="1:18" ht="21">
      <c r="A1" s="193" t="s">
        <v>93</v>
      </c>
      <c r="C1" s="194"/>
      <c r="F1" s="196"/>
      <c r="G1" s="197"/>
    </row>
    <row r="2" spans="1:18" ht="18">
      <c r="A2" s="198"/>
      <c r="C2" s="194"/>
      <c r="F2" s="196"/>
      <c r="G2" s="197"/>
    </row>
    <row r="3" spans="1:18" ht="18">
      <c r="A3" s="198"/>
      <c r="B3" s="46" t="s">
        <v>344</v>
      </c>
      <c r="C3" s="194"/>
      <c r="F3" s="196"/>
      <c r="G3" s="197"/>
    </row>
    <row r="4" spans="1:18" ht="18">
      <c r="A4" s="198"/>
      <c r="C4" s="194"/>
      <c r="F4" s="196"/>
      <c r="G4" s="197"/>
    </row>
    <row r="5" spans="1:18" ht="18">
      <c r="A5" s="199" t="s">
        <v>94</v>
      </c>
      <c r="C5" s="194"/>
      <c r="F5" s="491" t="s">
        <v>95</v>
      </c>
      <c r="G5" s="491"/>
    </row>
    <row r="6" spans="1:18">
      <c r="C6" s="194"/>
      <c r="F6" s="196"/>
      <c r="G6" s="197"/>
      <c r="P6" s="46" t="s">
        <v>48</v>
      </c>
      <c r="Q6" s="46" t="s">
        <v>48</v>
      </c>
      <c r="R6" s="46" t="s">
        <v>49</v>
      </c>
    </row>
    <row r="7" spans="1:18" ht="31.2">
      <c r="A7" s="200" t="s">
        <v>96</v>
      </c>
      <c r="B7" s="201" t="s">
        <v>69</v>
      </c>
      <c r="C7" s="202" t="s">
        <v>97</v>
      </c>
      <c r="D7" s="203" t="s">
        <v>98</v>
      </c>
      <c r="E7" s="204"/>
      <c r="F7" s="205" t="s">
        <v>99</v>
      </c>
      <c r="G7" s="206" t="s">
        <v>100</v>
      </c>
      <c r="Q7" s="62"/>
    </row>
    <row r="8" spans="1:18">
      <c r="A8" s="303" t="s">
        <v>101</v>
      </c>
      <c r="B8" s="236" t="s">
        <v>345</v>
      </c>
      <c r="C8" s="237">
        <v>180</v>
      </c>
      <c r="D8" s="238" t="s">
        <v>201</v>
      </c>
      <c r="F8" s="207"/>
      <c r="G8" s="208" t="str">
        <f t="shared" ref="G8:G24" si="0">IF(ISERROR(C8/F8),"",C8/F8)</f>
        <v/>
      </c>
      <c r="H8" s="207"/>
      <c r="R8" s="209">
        <v>43358</v>
      </c>
    </row>
    <row r="9" spans="1:18">
      <c r="A9" s="303" t="s">
        <v>57</v>
      </c>
      <c r="B9" s="236" t="s">
        <v>346</v>
      </c>
      <c r="C9" s="237">
        <v>230</v>
      </c>
      <c r="D9" s="238" t="s">
        <v>102</v>
      </c>
      <c r="F9" s="207"/>
      <c r="G9" s="208" t="str">
        <f t="shared" si="0"/>
        <v/>
      </c>
      <c r="H9" s="207"/>
      <c r="R9" s="209">
        <v>43358</v>
      </c>
    </row>
    <row r="10" spans="1:18">
      <c r="A10" s="303" t="s">
        <v>103</v>
      </c>
      <c r="B10" s="236" t="s">
        <v>347</v>
      </c>
      <c r="C10" s="237">
        <v>280</v>
      </c>
      <c r="D10" s="238" t="s">
        <v>293</v>
      </c>
      <c r="F10" s="207"/>
      <c r="G10" s="208" t="str">
        <f t="shared" si="0"/>
        <v/>
      </c>
      <c r="H10" s="207"/>
      <c r="R10" s="46" t="s">
        <v>55</v>
      </c>
    </row>
    <row r="11" spans="1:18">
      <c r="A11" s="304" t="s">
        <v>104</v>
      </c>
      <c r="B11" s="241" t="s">
        <v>196</v>
      </c>
      <c r="C11" s="242">
        <v>95</v>
      </c>
      <c r="D11" s="243" t="s">
        <v>197</v>
      </c>
      <c r="F11" s="207"/>
      <c r="G11" s="208" t="str">
        <f t="shared" si="0"/>
        <v/>
      </c>
      <c r="H11" s="207"/>
      <c r="P11" s="210">
        <v>0</v>
      </c>
      <c r="Q11" s="210">
        <v>0.25</v>
      </c>
    </row>
    <row r="12" spans="1:18">
      <c r="A12" s="304" t="s">
        <v>106</v>
      </c>
      <c r="B12" s="241" t="s">
        <v>208</v>
      </c>
      <c r="C12" s="242">
        <v>120</v>
      </c>
      <c r="D12" s="243" t="s">
        <v>198</v>
      </c>
      <c r="F12" s="207"/>
      <c r="G12" s="208" t="str">
        <f t="shared" si="0"/>
        <v/>
      </c>
      <c r="H12" s="207"/>
      <c r="P12" s="46" t="e">
        <f>VLOOKUP(#REF!,'[3]BASE PRODUITS'!A6:E691,3,0)</f>
        <v>#REF!</v>
      </c>
      <c r="Q12" s="46" t="e">
        <f>VLOOKUP(#REF!,'[3]BASE PRODUITS'!A6:E691,3,0)</f>
        <v>#REF!</v>
      </c>
    </row>
    <row r="13" spans="1:18">
      <c r="A13" s="304" t="s">
        <v>108</v>
      </c>
      <c r="B13" s="241" t="s">
        <v>348</v>
      </c>
      <c r="C13" s="242">
        <v>210</v>
      </c>
      <c r="D13" s="243" t="s">
        <v>199</v>
      </c>
      <c r="F13" s="207"/>
      <c r="G13" s="208" t="str">
        <f t="shared" si="0"/>
        <v/>
      </c>
      <c r="H13" s="207"/>
      <c r="P13" s="211" t="s">
        <v>16</v>
      </c>
      <c r="Q13" s="46" t="s">
        <v>65</v>
      </c>
    </row>
    <row r="14" spans="1:18">
      <c r="A14" s="304" t="s">
        <v>110</v>
      </c>
      <c r="B14" s="492" t="s">
        <v>349</v>
      </c>
      <c r="C14" s="242">
        <v>260</v>
      </c>
      <c r="D14" s="243" t="s">
        <v>200</v>
      </c>
      <c r="F14" s="207"/>
      <c r="G14" s="208" t="str">
        <f t="shared" si="0"/>
        <v/>
      </c>
      <c r="H14" s="207"/>
    </row>
    <row r="15" spans="1:18">
      <c r="A15" s="305" t="s">
        <v>112</v>
      </c>
      <c r="B15" s="244" t="s">
        <v>350</v>
      </c>
      <c r="C15" s="245">
        <v>230</v>
      </c>
      <c r="D15" s="246" t="s">
        <v>114</v>
      </c>
      <c r="F15" s="207"/>
      <c r="G15" s="208" t="str">
        <f t="shared" si="0"/>
        <v/>
      </c>
      <c r="H15" s="207"/>
      <c r="P15" s="209">
        <v>43386</v>
      </c>
    </row>
    <row r="16" spans="1:18">
      <c r="A16" s="305" t="s">
        <v>113</v>
      </c>
      <c r="B16" s="244" t="s">
        <v>351</v>
      </c>
      <c r="C16" s="245">
        <v>280</v>
      </c>
      <c r="D16" s="246" t="s">
        <v>115</v>
      </c>
      <c r="F16" s="207"/>
      <c r="G16" s="208" t="str">
        <f t="shared" si="0"/>
        <v/>
      </c>
      <c r="H16" s="207"/>
    </row>
    <row r="17" spans="1:8">
      <c r="A17" s="305" t="s">
        <v>58</v>
      </c>
      <c r="B17" s="244" t="s">
        <v>352</v>
      </c>
      <c r="C17" s="245">
        <v>330</v>
      </c>
      <c r="D17" s="246" t="s">
        <v>117</v>
      </c>
      <c r="F17" s="207"/>
      <c r="G17" s="208" t="str">
        <f t="shared" si="0"/>
        <v/>
      </c>
      <c r="H17" s="207"/>
    </row>
    <row r="18" spans="1:8">
      <c r="A18" s="306" t="s">
        <v>116</v>
      </c>
      <c r="B18" s="248" t="s">
        <v>353</v>
      </c>
      <c r="C18" s="249">
        <v>180</v>
      </c>
      <c r="D18" s="250" t="s">
        <v>121</v>
      </c>
      <c r="F18" s="207"/>
      <c r="G18" s="208" t="str">
        <f t="shared" si="0"/>
        <v/>
      </c>
      <c r="H18" s="207"/>
    </row>
    <row r="19" spans="1:8">
      <c r="A19" s="306" t="s">
        <v>118</v>
      </c>
      <c r="B19" s="248" t="s">
        <v>354</v>
      </c>
      <c r="C19" s="249">
        <v>230</v>
      </c>
      <c r="D19" s="250" t="s">
        <v>123</v>
      </c>
      <c r="F19" s="207"/>
      <c r="G19" s="208" t="str">
        <f t="shared" si="0"/>
        <v/>
      </c>
      <c r="H19" s="207"/>
    </row>
    <row r="20" spans="1:8">
      <c r="A20" s="306" t="s">
        <v>119</v>
      </c>
      <c r="B20" s="248" t="s">
        <v>355</v>
      </c>
      <c r="C20" s="249">
        <v>280</v>
      </c>
      <c r="D20" s="250" t="s">
        <v>125</v>
      </c>
      <c r="F20" s="207"/>
      <c r="G20" s="208" t="str">
        <f t="shared" si="0"/>
        <v/>
      </c>
      <c r="H20" s="207"/>
    </row>
    <row r="21" spans="1:8">
      <c r="A21" s="307" t="s">
        <v>120</v>
      </c>
      <c r="B21" s="251" t="s">
        <v>356</v>
      </c>
      <c r="C21" s="252">
        <v>180</v>
      </c>
      <c r="D21" s="253" t="s">
        <v>107</v>
      </c>
      <c r="F21" s="207"/>
      <c r="G21" s="208" t="str">
        <f t="shared" si="0"/>
        <v/>
      </c>
      <c r="H21" s="207"/>
    </row>
    <row r="22" spans="1:8">
      <c r="A22" s="307" t="s">
        <v>122</v>
      </c>
      <c r="B22" s="251" t="s">
        <v>357</v>
      </c>
      <c r="C22" s="252">
        <v>230</v>
      </c>
      <c r="D22" s="253" t="s">
        <v>109</v>
      </c>
      <c r="F22" s="207"/>
      <c r="G22" s="208" t="str">
        <f t="shared" si="0"/>
        <v/>
      </c>
      <c r="H22" s="207"/>
    </row>
    <row r="23" spans="1:8">
      <c r="A23" s="307" t="s">
        <v>124</v>
      </c>
      <c r="B23" s="251" t="s">
        <v>358</v>
      </c>
      <c r="C23" s="252">
        <v>280</v>
      </c>
      <c r="D23" s="253" t="s">
        <v>111</v>
      </c>
      <c r="F23" s="207"/>
      <c r="G23" s="208" t="str">
        <f t="shared" si="0"/>
        <v/>
      </c>
      <c r="H23" s="207"/>
    </row>
    <row r="24" spans="1:8">
      <c r="A24" s="304" t="s">
        <v>126</v>
      </c>
      <c r="B24" s="241" t="s">
        <v>359</v>
      </c>
      <c r="C24" s="254">
        <v>210</v>
      </c>
      <c r="D24" s="243" t="s">
        <v>201</v>
      </c>
      <c r="F24" s="207"/>
      <c r="G24" s="208" t="str">
        <f t="shared" si="0"/>
        <v/>
      </c>
    </row>
    <row r="25" spans="1:8">
      <c r="A25" s="304" t="s">
        <v>127</v>
      </c>
      <c r="B25" s="255" t="s">
        <v>360</v>
      </c>
      <c r="C25" s="256">
        <v>260</v>
      </c>
      <c r="D25" s="257" t="s">
        <v>202</v>
      </c>
      <c r="E25" s="231"/>
      <c r="F25" s="232"/>
    </row>
    <row r="26" spans="1:8">
      <c r="A26" s="304" t="s">
        <v>130</v>
      </c>
      <c r="B26" s="255" t="s">
        <v>361</v>
      </c>
      <c r="C26" s="256">
        <v>310</v>
      </c>
      <c r="D26" s="257" t="s">
        <v>203</v>
      </c>
    </row>
    <row r="27" spans="1:8">
      <c r="A27" s="308" t="s">
        <v>209</v>
      </c>
      <c r="B27" s="309" t="s">
        <v>294</v>
      </c>
      <c r="C27" s="310">
        <v>250</v>
      </c>
      <c r="D27" s="311" t="s">
        <v>295</v>
      </c>
    </row>
    <row r="28" spans="1:8">
      <c r="A28" s="312" t="s">
        <v>132</v>
      </c>
      <c r="B28" s="313" t="s">
        <v>362</v>
      </c>
      <c r="C28" s="314">
        <v>210</v>
      </c>
      <c r="D28" s="315" t="s">
        <v>296</v>
      </c>
    </row>
    <row r="29" spans="1:8">
      <c r="A29" s="312" t="s">
        <v>133</v>
      </c>
      <c r="B29" s="313" t="s">
        <v>363</v>
      </c>
      <c r="C29" s="314">
        <v>260</v>
      </c>
      <c r="D29" s="315" t="s">
        <v>297</v>
      </c>
    </row>
    <row r="30" spans="1:8">
      <c r="A30" s="305" t="s">
        <v>134</v>
      </c>
      <c r="B30" s="244" t="s">
        <v>298</v>
      </c>
      <c r="C30" s="245">
        <v>100</v>
      </c>
      <c r="D30" s="246" t="s">
        <v>299</v>
      </c>
    </row>
    <row r="31" spans="1:8">
      <c r="A31" s="316" t="s">
        <v>135</v>
      </c>
      <c r="B31" s="261" t="s">
        <v>300</v>
      </c>
      <c r="C31" s="262">
        <v>150</v>
      </c>
      <c r="D31" s="263" t="s">
        <v>301</v>
      </c>
    </row>
    <row r="32" spans="1:8">
      <c r="A32" s="493" t="s">
        <v>136</v>
      </c>
      <c r="B32" s="494" t="s">
        <v>364</v>
      </c>
      <c r="C32" s="495">
        <v>180</v>
      </c>
      <c r="D32" s="496" t="s">
        <v>302</v>
      </c>
    </row>
    <row r="33" spans="1:8">
      <c r="A33" s="493" t="s">
        <v>137</v>
      </c>
      <c r="B33" s="494" t="s">
        <v>365</v>
      </c>
      <c r="C33" s="495">
        <v>230</v>
      </c>
      <c r="D33" s="496" t="s">
        <v>303</v>
      </c>
    </row>
    <row r="34" spans="1:8">
      <c r="A34" s="493" t="s">
        <v>138</v>
      </c>
      <c r="B34" s="494" t="s">
        <v>366</v>
      </c>
      <c r="C34" s="495">
        <v>280</v>
      </c>
      <c r="D34" s="496" t="s">
        <v>304</v>
      </c>
    </row>
    <row r="35" spans="1:8">
      <c r="A35" s="497" t="s">
        <v>139</v>
      </c>
      <c r="B35" s="498" t="s">
        <v>128</v>
      </c>
      <c r="C35" s="499">
        <v>150</v>
      </c>
      <c r="D35" s="500" t="s">
        <v>129</v>
      </c>
    </row>
    <row r="36" spans="1:8">
      <c r="A36" s="497" t="s">
        <v>140</v>
      </c>
      <c r="B36" s="498" t="s">
        <v>128</v>
      </c>
      <c r="C36" s="499">
        <v>100</v>
      </c>
      <c r="D36" s="500" t="s">
        <v>131</v>
      </c>
    </row>
    <row r="37" spans="1:8">
      <c r="A37" s="497" t="s">
        <v>141</v>
      </c>
      <c r="B37" s="498" t="s">
        <v>142</v>
      </c>
      <c r="C37" s="499">
        <v>10</v>
      </c>
      <c r="D37" s="500" t="s">
        <v>143</v>
      </c>
    </row>
    <row r="38" spans="1:8">
      <c r="A38" s="497" t="s">
        <v>144</v>
      </c>
      <c r="B38" s="498" t="s">
        <v>145</v>
      </c>
      <c r="C38" s="499">
        <v>40</v>
      </c>
      <c r="D38" s="500" t="s">
        <v>146</v>
      </c>
    </row>
    <row r="39" spans="1:8">
      <c r="A39" s="497" t="s">
        <v>147</v>
      </c>
      <c r="B39" s="498" t="s">
        <v>148</v>
      </c>
      <c r="C39" s="499">
        <v>80</v>
      </c>
      <c r="D39" s="500" t="s">
        <v>149</v>
      </c>
    </row>
    <row r="40" spans="1:8">
      <c r="A40" s="306" t="s">
        <v>150</v>
      </c>
      <c r="B40" s="258" t="s">
        <v>210</v>
      </c>
      <c r="C40" s="259"/>
      <c r="D40" s="260"/>
    </row>
    <row r="41" spans="1:8">
      <c r="A41" s="317" t="s">
        <v>151</v>
      </c>
      <c r="B41" s="247" t="s">
        <v>367</v>
      </c>
      <c r="C41" s="239">
        <v>0</v>
      </c>
      <c r="D41" s="240" t="s">
        <v>105</v>
      </c>
      <c r="F41" s="207"/>
      <c r="G41" s="208" t="str">
        <f>IF(ISERROR(C41/F41),"",C41/F41)</f>
        <v/>
      </c>
      <c r="H41" s="207"/>
    </row>
    <row r="42" spans="1:8">
      <c r="A42" s="501" t="s">
        <v>89</v>
      </c>
      <c r="B42" s="502" t="s">
        <v>368</v>
      </c>
      <c r="C42" s="503">
        <v>30</v>
      </c>
      <c r="D42" s="504"/>
    </row>
    <row r="43" spans="1:8">
      <c r="A43" s="501" t="s">
        <v>152</v>
      </c>
      <c r="B43" s="502" t="s">
        <v>369</v>
      </c>
      <c r="C43" s="503">
        <v>20</v>
      </c>
      <c r="D43" s="504"/>
    </row>
    <row r="44" spans="1:8">
      <c r="A44" s="323" t="s">
        <v>305</v>
      </c>
      <c r="B44" s="324" t="s">
        <v>306</v>
      </c>
      <c r="C44" s="325"/>
      <c r="D44" s="326"/>
    </row>
    <row r="45" spans="1:8">
      <c r="A45" s="505" t="s">
        <v>307</v>
      </c>
      <c r="B45" s="62" t="s">
        <v>308</v>
      </c>
      <c r="C45" s="301">
        <v>0</v>
      </c>
      <c r="D45" s="302" t="s">
        <v>309</v>
      </c>
    </row>
    <row r="46" spans="1:8">
      <c r="A46" s="316" t="s">
        <v>76</v>
      </c>
      <c r="B46" s="261" t="s">
        <v>370</v>
      </c>
      <c r="C46" s="262">
        <v>180</v>
      </c>
      <c r="D46" s="263" t="s">
        <v>302</v>
      </c>
    </row>
    <row r="47" spans="1:8">
      <c r="A47" s="316" t="s">
        <v>315</v>
      </c>
      <c r="B47" s="261" t="s">
        <v>371</v>
      </c>
      <c r="C47" s="262">
        <v>230</v>
      </c>
      <c r="D47" s="263" t="s">
        <v>303</v>
      </c>
    </row>
    <row r="48" spans="1:8">
      <c r="A48" s="316" t="s">
        <v>316</v>
      </c>
      <c r="B48" s="261" t="s">
        <v>372</v>
      </c>
      <c r="C48" s="262">
        <v>280</v>
      </c>
      <c r="D48" s="263" t="s">
        <v>304</v>
      </c>
    </row>
    <row r="49" spans="1:4">
      <c r="A49" s="506" t="s">
        <v>373</v>
      </c>
      <c r="B49" s="507" t="s">
        <v>374</v>
      </c>
      <c r="C49" s="310">
        <v>75</v>
      </c>
      <c r="D49" s="311" t="s">
        <v>375</v>
      </c>
    </row>
    <row r="50" spans="1:4">
      <c r="A50" s="506" t="s">
        <v>376</v>
      </c>
      <c r="B50" s="507" t="s">
        <v>377</v>
      </c>
      <c r="C50" s="310">
        <v>75</v>
      </c>
      <c r="D50" s="311" t="s">
        <v>378</v>
      </c>
    </row>
    <row r="51" spans="1:4">
      <c r="A51" s="506" t="s">
        <v>379</v>
      </c>
      <c r="B51" s="507" t="s">
        <v>380</v>
      </c>
      <c r="C51" s="310">
        <v>100</v>
      </c>
      <c r="D51" s="311" t="s">
        <v>381</v>
      </c>
    </row>
    <row r="52" spans="1:4">
      <c r="A52" s="506" t="s">
        <v>382</v>
      </c>
      <c r="B52" s="507" t="s">
        <v>383</v>
      </c>
      <c r="C52" s="310">
        <v>125</v>
      </c>
      <c r="D52" s="311" t="s">
        <v>384</v>
      </c>
    </row>
    <row r="53" spans="1:4">
      <c r="A53" s="506" t="s">
        <v>385</v>
      </c>
      <c r="B53" s="507" t="s">
        <v>386</v>
      </c>
      <c r="C53" s="310">
        <v>75</v>
      </c>
      <c r="D53" s="311" t="s">
        <v>378</v>
      </c>
    </row>
    <row r="54" spans="1:4">
      <c r="A54" s="506" t="s">
        <v>387</v>
      </c>
      <c r="B54" s="507" t="s">
        <v>388</v>
      </c>
      <c r="C54" s="310">
        <v>100</v>
      </c>
      <c r="D54" s="311" t="s">
        <v>381</v>
      </c>
    </row>
    <row r="55" spans="1:4">
      <c r="A55" s="506" t="s">
        <v>389</v>
      </c>
      <c r="B55" s="507" t="s">
        <v>390</v>
      </c>
      <c r="C55" s="310">
        <v>125</v>
      </c>
      <c r="D55" s="311" t="s">
        <v>384</v>
      </c>
    </row>
    <row r="56" spans="1:4">
      <c r="A56" s="506" t="s">
        <v>391</v>
      </c>
      <c r="B56" s="507" t="s">
        <v>392</v>
      </c>
      <c r="C56" s="310">
        <v>75</v>
      </c>
      <c r="D56" s="311" t="s">
        <v>378</v>
      </c>
    </row>
    <row r="57" spans="1:4">
      <c r="A57" s="506" t="s">
        <v>393</v>
      </c>
      <c r="B57" s="507" t="s">
        <v>394</v>
      </c>
      <c r="C57" s="310">
        <v>100</v>
      </c>
      <c r="D57" s="311" t="s">
        <v>381</v>
      </c>
    </row>
    <row r="58" spans="1:4">
      <c r="A58" s="506" t="s">
        <v>395</v>
      </c>
      <c r="B58" s="507" t="s">
        <v>396</v>
      </c>
      <c r="C58" s="310">
        <v>125</v>
      </c>
      <c r="D58" s="311" t="s">
        <v>384</v>
      </c>
    </row>
    <row r="59" spans="1:4">
      <c r="A59" s="506" t="s">
        <v>397</v>
      </c>
      <c r="B59" s="507" t="s">
        <v>398</v>
      </c>
      <c r="C59" s="310">
        <v>75</v>
      </c>
      <c r="D59" s="311" t="s">
        <v>399</v>
      </c>
    </row>
    <row r="60" spans="1:4">
      <c r="A60" s="506" t="s">
        <v>400</v>
      </c>
      <c r="B60" s="507" t="s">
        <v>398</v>
      </c>
      <c r="C60" s="310">
        <v>150</v>
      </c>
      <c r="D60" s="311" t="s">
        <v>401</v>
      </c>
    </row>
    <row r="61" spans="1:4">
      <c r="A61" s="506" t="s">
        <v>402</v>
      </c>
      <c r="B61" s="507" t="s">
        <v>403</v>
      </c>
      <c r="C61" s="310">
        <v>150</v>
      </c>
      <c r="D61" s="311" t="s">
        <v>404</v>
      </c>
    </row>
    <row r="62" spans="1:4">
      <c r="A62" s="308" t="s">
        <v>405</v>
      </c>
      <c r="B62" s="309" t="s">
        <v>406</v>
      </c>
      <c r="C62" s="310">
        <v>90</v>
      </c>
      <c r="D62" s="311" t="s">
        <v>404</v>
      </c>
    </row>
    <row r="63" spans="1:4">
      <c r="A63" s="308" t="s">
        <v>407</v>
      </c>
      <c r="B63" s="309" t="s">
        <v>408</v>
      </c>
      <c r="C63" s="310">
        <v>10</v>
      </c>
      <c r="D63" s="311"/>
    </row>
    <row r="64" spans="1:4">
      <c r="A64" s="308" t="s">
        <v>409</v>
      </c>
      <c r="B64" s="309" t="s">
        <v>410</v>
      </c>
      <c r="C64" s="310">
        <v>75</v>
      </c>
      <c r="D64" s="311" t="s">
        <v>411</v>
      </c>
    </row>
    <row r="65" spans="1:4">
      <c r="A65" s="308" t="s">
        <v>412</v>
      </c>
      <c r="B65" s="309" t="s">
        <v>413</v>
      </c>
      <c r="C65" s="310">
        <v>100</v>
      </c>
      <c r="D65" s="311" t="s">
        <v>414</v>
      </c>
    </row>
    <row r="66" spans="1:4">
      <c r="A66" s="308" t="s">
        <v>415</v>
      </c>
      <c r="B66" s="309" t="s">
        <v>416</v>
      </c>
      <c r="C66" s="310">
        <v>75</v>
      </c>
      <c r="D66" s="311" t="s">
        <v>411</v>
      </c>
    </row>
    <row r="67" spans="1:4">
      <c r="A67" s="308" t="s">
        <v>417</v>
      </c>
      <c r="B67" s="309" t="s">
        <v>418</v>
      </c>
      <c r="C67" s="310">
        <v>100</v>
      </c>
      <c r="D67" s="311" t="s">
        <v>414</v>
      </c>
    </row>
    <row r="68" spans="1:4">
      <c r="A68" s="308" t="s">
        <v>419</v>
      </c>
      <c r="B68" s="309" t="s">
        <v>420</v>
      </c>
      <c r="C68" s="310">
        <v>75</v>
      </c>
      <c r="D68" s="311" t="s">
        <v>411</v>
      </c>
    </row>
    <row r="69" spans="1:4">
      <c r="A69" s="308" t="s">
        <v>421</v>
      </c>
      <c r="B69" s="309" t="s">
        <v>422</v>
      </c>
      <c r="C69" s="310">
        <v>100</v>
      </c>
      <c r="D69" s="311" t="s">
        <v>414</v>
      </c>
    </row>
    <row r="70" spans="1:4">
      <c r="A70" s="308" t="s">
        <v>423</v>
      </c>
      <c r="B70" s="309" t="s">
        <v>424</v>
      </c>
      <c r="C70" s="310">
        <v>75</v>
      </c>
      <c r="D70" s="311" t="s">
        <v>425</v>
      </c>
    </row>
    <row r="71" spans="1:4">
      <c r="A71" s="308" t="s">
        <v>426</v>
      </c>
      <c r="B71" s="309" t="s">
        <v>427</v>
      </c>
      <c r="C71" s="310">
        <v>75</v>
      </c>
      <c r="D71" s="311" t="s">
        <v>425</v>
      </c>
    </row>
    <row r="72" spans="1:4">
      <c r="A72" s="308" t="s">
        <v>428</v>
      </c>
      <c r="B72" s="309" t="s">
        <v>429</v>
      </c>
      <c r="C72" s="310">
        <v>75</v>
      </c>
      <c r="D72" s="311" t="s">
        <v>411</v>
      </c>
    </row>
    <row r="73" spans="1:4">
      <c r="A73" s="308" t="s">
        <v>430</v>
      </c>
      <c r="B73" s="309" t="s">
        <v>431</v>
      </c>
      <c r="C73" s="310">
        <v>100</v>
      </c>
      <c r="D73" s="311" t="s">
        <v>414</v>
      </c>
    </row>
    <row r="74" spans="1:4">
      <c r="A74" s="308" t="s">
        <v>432</v>
      </c>
      <c r="B74" s="309" t="s">
        <v>433</v>
      </c>
      <c r="C74" s="310">
        <v>75</v>
      </c>
      <c r="D74" s="311" t="s">
        <v>411</v>
      </c>
    </row>
    <row r="75" spans="1:4">
      <c r="A75" s="308" t="s">
        <v>434</v>
      </c>
      <c r="B75" s="309" t="s">
        <v>435</v>
      </c>
      <c r="C75" s="310">
        <v>100</v>
      </c>
      <c r="D75" s="311" t="s">
        <v>414</v>
      </c>
    </row>
    <row r="76" spans="1:4">
      <c r="A76" s="505"/>
    </row>
    <row r="77" spans="1:4">
      <c r="A77" s="505"/>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COUPLE</vt:lpstr>
      <vt:lpstr>DOSSIER</vt:lpstr>
      <vt:lpstr>CONTRAT</vt:lpstr>
      <vt:lpstr>CGV</vt:lpstr>
      <vt:lpstr>FACTURE</vt:lpstr>
      <vt:lpstr>AUTORISATION DE PUBLICATION</vt:lpstr>
      <vt:lpstr>RAPPEL</vt:lpstr>
      <vt:lpstr>BASE PRODUITS</vt:lpstr>
      <vt:lpstr>DOSSIER!PA</vt:lpstr>
      <vt:lpstr>PA</vt:lpstr>
      <vt:lpstr>'AUTORISATION DE PUBLICATION'!Zone_d_impression</vt:lpstr>
      <vt:lpstr>CGV!Zone_d_impression</vt:lpstr>
      <vt:lpstr>CONTRAT!Zone_d_impression</vt:lpstr>
      <vt:lpstr>COUPLE!Zone_d_impression</vt:lpstr>
      <vt:lpstr>DOSSIER!Zone_d_impression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2024-01-16T09:23:37Z</cp:lastPrinted>
  <dcterms:created xsi:type="dcterms:W3CDTF">2020-04-16T07:45:16Z</dcterms:created>
  <dcterms:modified xsi:type="dcterms:W3CDTF">2025-05-02T09:50:01Z</dcterms:modified>
</cp:coreProperties>
</file>