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708" yWindow="216" windowWidth="13176" windowHeight="9756" tabRatio="421"/>
  </bookViews>
  <sheets>
    <sheet name="BIRTHDAY SESSION" sheetId="1" r:id="rId1"/>
    <sheet name="DOSSIER" sheetId="9" state="hidden" r:id="rId2"/>
    <sheet name="CONTRAT" sheetId="3" state="hidden" r:id="rId3"/>
    <sheet name="ACCOMPTE" sheetId="4" state="hidden" r:id="rId4"/>
    <sheet name="CGV " sheetId="14" state="hidden" r:id="rId5"/>
    <sheet name="FACTURE" sheetId="5" state="hidden" r:id="rId6"/>
    <sheet name="AUTORISATION DE PUBLICATION" sheetId="12" state="hidden" r:id="rId7"/>
    <sheet name="RAPPEL" sheetId="10" state="hidden" r:id="rId8"/>
    <sheet name="BASE PRODUITS" sheetId="6" state="hidden" r:id="rId9"/>
  </sheets>
  <externalReferences>
    <externalReference r:id="rId10"/>
    <externalReference r:id="rId11"/>
    <externalReference r:id="rId12"/>
  </externalReferences>
  <definedNames>
    <definedName name="PA" localSheetId="1">DOSSIER!$A$2:$I$45</definedName>
    <definedName name="PA" localSheetId="7">#REF!</definedName>
    <definedName name="PA">'BIRTHDAY SESSION'!$A$2:$I$47</definedName>
    <definedName name="TotalDépensesMensuelles" localSheetId="3">SUM(#REF!)</definedName>
    <definedName name="TotalDépensesMensuelles" localSheetId="6">SUM(#REF!)</definedName>
    <definedName name="TotalDépensesMensuelles" localSheetId="8">SUM(#REF!)</definedName>
    <definedName name="TotalDépensesMensuelles" localSheetId="4">SUM(#REF!)</definedName>
    <definedName name="TotalDépensesMensuelles" localSheetId="2">SUM(#REF!)</definedName>
    <definedName name="TotalDépensesMensuelles" localSheetId="1">SUM(#REF!)</definedName>
    <definedName name="TotalDépensesMensuelles" localSheetId="5">SUM(#REF!)</definedName>
    <definedName name="TotalDépensesMensuelles">SUM(#REF!)</definedName>
    <definedName name="TotalRevenusMensuels" localSheetId="3">SUM(#REF!)</definedName>
    <definedName name="TotalRevenusMensuels" localSheetId="6">SUM(#REF!)</definedName>
    <definedName name="TotalRevenusMensuels" localSheetId="8">SUM(#REF!)</definedName>
    <definedName name="TotalRevenusMensuels" localSheetId="4">SUM(#REF!)</definedName>
    <definedName name="TotalRevenusMensuels" localSheetId="2">SUM(#REF!)</definedName>
    <definedName name="TotalRevenusMensuels" localSheetId="1">SUM(#REF!)</definedName>
    <definedName name="TotalRevenusMensuels" localSheetId="5">SUM(#REF!)</definedName>
    <definedName name="TotalRevenusMensuels">SUM(#REF!)</definedName>
    <definedName name="Z_7CC668C6_3844_4CC0_92CD_1DDF109DC849_.wvu.PrintArea" localSheetId="0" hidden="1">'BIRTHDAY SESSION'!$A$1:$I$47</definedName>
    <definedName name="Z_7CC668C6_3844_4CC0_92CD_1DDF109DC849_.wvu.PrintArea" localSheetId="1" hidden="1">DOSSIER!$A$1:$I$43</definedName>
    <definedName name="_xlnm.Print_Area" localSheetId="3">ACCOMPTE!$A$1:$I$65</definedName>
    <definedName name="_xlnm.Print_Area" localSheetId="6">'AUTORISATION DE PUBLICATION'!$A$2:$I$42</definedName>
    <definedName name="_xlnm.Print_Area" localSheetId="0">'BIRTHDAY SESSION'!$A$1:$K$63</definedName>
    <definedName name="_xlnm.Print_Area" localSheetId="4">'CGV '!$A$1:$C$113</definedName>
    <definedName name="_xlnm.Print_Area" localSheetId="2">CONTRAT!$A$1:$I$53</definedName>
    <definedName name="_xlnm.Print_Area" localSheetId="1">DOSSIER!$A$1:$K$58</definedName>
    <definedName name="_xlnm.Print_Area" localSheetId="5">FACTURE!$B$3:$I$66</definedName>
  </definedNames>
  <calcPr calcId="125725"/>
  <customWorkbookViews>
    <customWorkbookView name="PAGE" guid="{7CC668C6-3844-4CC0-92CD-1DDF109DC849}" maximized="1" xWindow="1" yWindow="1" windowWidth="1600" windowHeight="670" tabRatio="136" activeSheetId="1"/>
  </customWorkbookViews>
</workbook>
</file>

<file path=xl/calcChain.xml><?xml version="1.0" encoding="utf-8"?>
<calcChain xmlns="http://schemas.openxmlformats.org/spreadsheetml/2006/main">
  <c r="C24" i="3"/>
  <c r="I20"/>
  <c r="H20"/>
  <c r="D22"/>
  <c r="G20"/>
  <c r="D24" i="5"/>
  <c r="D23"/>
  <c r="G41" i="6"/>
  <c r="G24"/>
  <c r="G23"/>
  <c r="G22"/>
  <c r="G21"/>
  <c r="G20"/>
  <c r="G19"/>
  <c r="G18"/>
  <c r="G17"/>
  <c r="G16"/>
  <c r="G15"/>
  <c r="G14"/>
  <c r="G13"/>
  <c r="Q12"/>
  <c r="P12"/>
  <c r="G12"/>
  <c r="G11"/>
  <c r="G10"/>
  <c r="G9"/>
  <c r="G8"/>
  <c r="F27" i="9"/>
  <c r="B38" i="12"/>
  <c r="D15"/>
  <c r="E11"/>
  <c r="E9"/>
  <c r="F10" i="4"/>
  <c r="F11" i="5" s="1"/>
  <c r="G14" i="4"/>
  <c r="G15" i="5" s="1"/>
  <c r="G13" i="4"/>
  <c r="G14" i="5" s="1"/>
  <c r="G12" i="4"/>
  <c r="G13" i="5" s="1"/>
  <c r="G11" i="4"/>
  <c r="G12" i="5" s="1"/>
  <c r="F56" i="9"/>
  <c r="E54"/>
  <c r="E52"/>
  <c r="F49"/>
  <c r="E49"/>
  <c r="I17" l="1"/>
  <c r="C45"/>
  <c r="F17"/>
  <c r="G17"/>
  <c r="D17"/>
  <c r="D23" i="4"/>
  <c r="D24"/>
  <c r="H16" i="5"/>
  <c r="D6"/>
  <c r="G6"/>
  <c r="D40" s="1"/>
  <c r="D5" i="4"/>
  <c r="H15"/>
  <c r="H25" i="9"/>
  <c r="E25"/>
  <c r="H23"/>
  <c r="G15"/>
  <c r="G19"/>
  <c r="D19"/>
  <c r="I15"/>
  <c r="F15"/>
  <c r="D15"/>
  <c r="H13"/>
  <c r="F13"/>
  <c r="D13"/>
  <c r="D11"/>
  <c r="D29" i="4"/>
  <c r="D28"/>
  <c r="D27"/>
  <c r="D26"/>
  <c r="D25"/>
  <c r="D22"/>
  <c r="D41"/>
  <c r="F8"/>
  <c r="D42" i="5"/>
  <c r="F9"/>
  <c r="K52"/>
  <c r="H52"/>
  <c r="L52" s="1"/>
  <c r="L51"/>
  <c r="K51"/>
  <c r="L50"/>
  <c r="K50"/>
  <c r="L49"/>
  <c r="K49"/>
  <c r="K48"/>
  <c r="L47"/>
  <c r="K47"/>
  <c r="K46"/>
  <c r="H46"/>
  <c r="L48" s="1"/>
  <c r="K45"/>
  <c r="L44"/>
  <c r="K44"/>
  <c r="H44"/>
  <c r="L46" s="1"/>
  <c r="L43"/>
  <c r="K43"/>
  <c r="H43"/>
  <c r="L45" s="1"/>
  <c r="L42"/>
  <c r="K42"/>
  <c r="L41"/>
  <c r="K41"/>
  <c r="L40"/>
  <c r="K40"/>
  <c r="K39"/>
  <c r="H39"/>
  <c r="L39"/>
  <c r="K38"/>
  <c r="H38"/>
  <c r="L38" s="1"/>
  <c r="K37"/>
  <c r="H37"/>
  <c r="L37" s="1"/>
  <c r="K36"/>
  <c r="H36"/>
  <c r="L36" s="1"/>
  <c r="K35"/>
  <c r="H35"/>
  <c r="L35" s="1"/>
  <c r="L34"/>
  <c r="K34"/>
  <c r="L33"/>
  <c r="K33"/>
  <c r="L32"/>
  <c r="K32"/>
  <c r="L31"/>
  <c r="K31"/>
  <c r="L30"/>
  <c r="K30"/>
  <c r="L29"/>
  <c r="K29"/>
  <c r="L28"/>
  <c r="K28"/>
  <c r="L27"/>
  <c r="K27"/>
  <c r="L26"/>
  <c r="K26"/>
  <c r="L25"/>
  <c r="K25"/>
  <c r="L24"/>
  <c r="K24"/>
  <c r="L23"/>
  <c r="K23"/>
  <c r="L22"/>
  <c r="K22"/>
  <c r="Q14"/>
  <c r="P14"/>
  <c r="K51" i="4"/>
  <c r="H51"/>
  <c r="L51" s="1"/>
  <c r="L50"/>
  <c r="K50"/>
  <c r="L49"/>
  <c r="K49"/>
  <c r="L48"/>
  <c r="K48"/>
  <c r="L47"/>
  <c r="K47"/>
  <c r="K46"/>
  <c r="K45"/>
  <c r="H45"/>
  <c r="K44"/>
  <c r="H44"/>
  <c r="L46" s="1"/>
  <c r="L43"/>
  <c r="K43"/>
  <c r="H43"/>
  <c r="L45" s="1"/>
  <c r="L42"/>
  <c r="K42"/>
  <c r="H42"/>
  <c r="L44" s="1"/>
  <c r="L41"/>
  <c r="K41"/>
  <c r="L40"/>
  <c r="K40"/>
  <c r="L39"/>
  <c r="K39"/>
  <c r="D39"/>
  <c r="K38"/>
  <c r="H38"/>
  <c r="L38" s="1"/>
  <c r="K37"/>
  <c r="H37"/>
  <c r="L37" s="1"/>
  <c r="L36"/>
  <c r="K36"/>
  <c r="H36"/>
  <c r="K35"/>
  <c r="H35"/>
  <c r="L35" s="1"/>
  <c r="K34"/>
  <c r="H34"/>
  <c r="L34"/>
  <c r="L33"/>
  <c r="K33"/>
  <c r="H33"/>
  <c r="K32"/>
  <c r="H32"/>
  <c r="L32" s="1"/>
  <c r="K31"/>
  <c r="H31"/>
  <c r="L31" s="1"/>
  <c r="L30"/>
  <c r="K30"/>
  <c r="L29"/>
  <c r="K29"/>
  <c r="L28"/>
  <c r="K28"/>
  <c r="L27"/>
  <c r="K27"/>
  <c r="L26"/>
  <c r="K26"/>
  <c r="L25"/>
  <c r="K25"/>
  <c r="L24"/>
  <c r="K24"/>
  <c r="L23"/>
  <c r="K23"/>
  <c r="K22"/>
  <c r="L22"/>
  <c r="L21"/>
  <c r="K21"/>
  <c r="Q13"/>
  <c r="P13"/>
  <c r="D11" i="3"/>
  <c r="E9"/>
  <c r="C42" s="1"/>
  <c r="B46" s="1"/>
  <c r="H24"/>
  <c r="E24"/>
  <c r="F13"/>
  <c r="D13"/>
  <c r="D20"/>
  <c r="G15" i="12" s="1"/>
  <c r="G18" i="3"/>
  <c r="D18"/>
  <c r="H40" i="5"/>
  <c r="H42" s="1"/>
  <c r="H39" i="4"/>
  <c r="H41" s="1"/>
  <c r="L52" l="1"/>
  <c r="L53" i="5"/>
</calcChain>
</file>

<file path=xl/sharedStrings.xml><?xml version="1.0" encoding="utf-8"?>
<sst xmlns="http://schemas.openxmlformats.org/spreadsheetml/2006/main" count="681" uniqueCount="463">
  <si>
    <t>Adresse:</t>
  </si>
  <si>
    <t>Type de séance:</t>
  </si>
  <si>
    <t>Mail:</t>
  </si>
  <si>
    <t>N° de téléphone</t>
  </si>
  <si>
    <t xml:space="preserve">Ville: </t>
  </si>
  <si>
    <t>Code postal:</t>
  </si>
  <si>
    <t>Mode paiement acompte 50 €</t>
  </si>
  <si>
    <t>Date convenue de la séance:</t>
  </si>
  <si>
    <t>Demande de paiement en plusieurs fois?</t>
  </si>
  <si>
    <t>livraison des photos après le dernier paiement</t>
  </si>
  <si>
    <t>(sans être mentionné)</t>
  </si>
  <si>
    <t>Autorisation de publication site et réseaux sociaux:</t>
  </si>
  <si>
    <t>2 photos offertes si OUI</t>
  </si>
  <si>
    <t>Comment m'avez-vous connu?</t>
  </si>
  <si>
    <t>Merci d'avoir le pris le temps de compléter le questionnaire.</t>
  </si>
  <si>
    <t>Mode de paiement du reste :</t>
  </si>
  <si>
    <t>GROSSESSE</t>
  </si>
  <si>
    <t>la maman porte-t-elle des lunettes qu'elle souhaite garder?</t>
  </si>
  <si>
    <t>taille:</t>
  </si>
  <si>
    <t>ex: 1m75</t>
  </si>
  <si>
    <t>Une chose que je dois savoir sur vous ou bébé? (santé? Allergie?...)</t>
  </si>
  <si>
    <t>Heure:</t>
  </si>
  <si>
    <t>OUI/NON</t>
  </si>
  <si>
    <t>si connaissance NOM</t>
  </si>
  <si>
    <t>FB/INSTAGRAM/SITE/CONNAISSANCE</t>
  </si>
  <si>
    <t xml:space="preserve">  </t>
  </si>
  <si>
    <t>Nom de famille et Prénom du Client</t>
  </si>
  <si>
    <t>Lieu de la séance:</t>
  </si>
  <si>
    <t>35B, rue du général Leclerc, 67450 Mundolsheim  (home studio du photographe)</t>
  </si>
  <si>
    <t>Date de la séance:</t>
  </si>
  <si>
    <t>Heure de début:</t>
  </si>
  <si>
    <t>Heure de fin:</t>
  </si>
  <si>
    <t>Nb de photos et formule</t>
  </si>
  <si>
    <t>Mode de paiement:</t>
  </si>
  <si>
    <t>Le reste du paiement se fait le jour-même de la séance (acompte  déduit). En fonction de la formule choisie, vous recevrez le lien pour visionner et  choisir vos photos entre 10 et 15 jours après la séance.</t>
  </si>
  <si>
    <t>2.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</si>
  <si>
    <t>DROITS D'UTILISATION</t>
  </si>
  <si>
    <t>Si vous autorisez le photographe à publier les photos sur le site internet et les réseaux sociaux:</t>
  </si>
  <si>
    <r>
      <t xml:space="preserve">2 photos vous sont offertes. </t>
    </r>
    <r>
      <rPr>
        <sz val="10"/>
        <color indexed="8"/>
        <rFont val="Calibri"/>
        <family val="2"/>
      </rPr>
      <t>Une autorisation ou non de publication acommpagnera ce contrat.</t>
    </r>
  </si>
  <si>
    <t>PERSONNES PHOTOGRAPHIEES</t>
  </si>
  <si>
    <t>Personne 1:</t>
  </si>
  <si>
    <t>Noms et prénoms des clients</t>
  </si>
  <si>
    <t>Nom et prénom du photographe</t>
  </si>
  <si>
    <t>Signatures des clients</t>
  </si>
  <si>
    <t>Signature du photographe</t>
  </si>
  <si>
    <t>Ville;</t>
  </si>
  <si>
    <t>TARIF:</t>
  </si>
  <si>
    <t>ACOMPTE</t>
  </si>
  <si>
    <t>RESTE SEANCE</t>
  </si>
  <si>
    <t xml:space="preserve">     Acompte </t>
  </si>
  <si>
    <t xml:space="preserve"> C E L I N E   M A H I E U   P H O T O G R A P H I E </t>
  </si>
  <si>
    <t>Acompte:</t>
  </si>
  <si>
    <t>Date :</t>
  </si>
  <si>
    <t>C21</t>
  </si>
  <si>
    <t>C17</t>
  </si>
  <si>
    <t/>
  </si>
  <si>
    <t>A :</t>
  </si>
  <si>
    <t>Céline Mahieu Photographie</t>
  </si>
  <si>
    <t>Adresse :</t>
  </si>
  <si>
    <t>35b rue du Général Leclerc</t>
  </si>
  <si>
    <t>CHEQUE</t>
  </si>
  <si>
    <t>MUNDOLSHEIM</t>
  </si>
  <si>
    <t>P2</t>
  </si>
  <si>
    <t>P10</t>
  </si>
  <si>
    <t xml:space="preserve">Téléphone : 06 </t>
  </si>
  <si>
    <t>06 88 79 47 89</t>
  </si>
  <si>
    <t>N° Teléphone:</t>
  </si>
  <si>
    <t xml:space="preserve">Mail : </t>
  </si>
  <si>
    <t>celinemahieu@yahoo.fr</t>
  </si>
  <si>
    <t xml:space="preserve">Site internet : </t>
  </si>
  <si>
    <t>NAISSANCE</t>
  </si>
  <si>
    <t xml:space="preserve">Siret : </t>
  </si>
  <si>
    <t>REF:</t>
  </si>
  <si>
    <t>Référence</t>
  </si>
  <si>
    <t>Description</t>
  </si>
  <si>
    <t>PU HT</t>
  </si>
  <si>
    <t>Quantité</t>
  </si>
  <si>
    <t>Remise</t>
  </si>
  <si>
    <t>Montant HT</t>
  </si>
  <si>
    <t>taux tva</t>
  </si>
  <si>
    <t>montant tva</t>
  </si>
  <si>
    <t>P39</t>
  </si>
  <si>
    <t>Échéance :</t>
  </si>
  <si>
    <t>€ HT</t>
  </si>
  <si>
    <t>Règlement :</t>
  </si>
  <si>
    <t>VIREMENT</t>
  </si>
  <si>
    <t>TOTAL €</t>
  </si>
  <si>
    <t>Exonéré de TVA, art. 293-B du CGI</t>
  </si>
  <si>
    <t>Paiement à effectuer au plus tard le jour de la séance.</t>
  </si>
  <si>
    <t>Tout règlement effectué implique l'acceptation des CGV disponibles à l'envoi du contrat ou sur mon site internet.</t>
  </si>
  <si>
    <t>Merci pour votre confiance</t>
  </si>
  <si>
    <t>ESPECES</t>
  </si>
  <si>
    <t>PAYPAL</t>
  </si>
  <si>
    <t xml:space="preserve">      Facture</t>
  </si>
  <si>
    <t>Facture:</t>
  </si>
  <si>
    <t>P35</t>
  </si>
  <si>
    <t>RESTE</t>
  </si>
  <si>
    <t>Code Postal:</t>
  </si>
  <si>
    <t>Ville:</t>
  </si>
  <si>
    <t>Base produits</t>
  </si>
  <si>
    <t>Produits et services</t>
  </si>
  <si>
    <t>Etude de la marge :</t>
  </si>
  <si>
    <t>Référence produit</t>
  </si>
  <si>
    <t>Prix de vente € HT</t>
  </si>
  <si>
    <t>Remarques</t>
  </si>
  <si>
    <t>Coût d'achat du produit</t>
  </si>
  <si>
    <t>Coeff. marge</t>
  </si>
  <si>
    <t>P1</t>
  </si>
  <si>
    <t>20 PHOTOS / 1H-1H30</t>
  </si>
  <si>
    <t>P3</t>
  </si>
  <si>
    <t>P4</t>
  </si>
  <si>
    <t>5 photos offertes</t>
  </si>
  <si>
    <t>P5</t>
  </si>
  <si>
    <t>10 PHOTOS / 30 MIN</t>
  </si>
  <si>
    <t>P6</t>
  </si>
  <si>
    <t>20 PHOTOS / 1H</t>
  </si>
  <si>
    <t>P7</t>
  </si>
  <si>
    <t>30 PHOTOS / 1H</t>
  </si>
  <si>
    <t>P8</t>
  </si>
  <si>
    <t>P9</t>
  </si>
  <si>
    <t>10 PHOTOS / 2 H</t>
  </si>
  <si>
    <t>20 PHOTOS / 2-3H</t>
  </si>
  <si>
    <t>P11</t>
  </si>
  <si>
    <t>30 PHOTOS / 3-4H</t>
  </si>
  <si>
    <t>P12</t>
  </si>
  <si>
    <t>P13</t>
  </si>
  <si>
    <t>P14</t>
  </si>
  <si>
    <t>10 PHOTOS / 1 H</t>
  </si>
  <si>
    <t>P15</t>
  </si>
  <si>
    <t>20 PHTOS/ 1H30</t>
  </si>
  <si>
    <t>P16</t>
  </si>
  <si>
    <t>30 PHOTOS: 2H</t>
  </si>
  <si>
    <t>P17</t>
  </si>
  <si>
    <t>P18</t>
  </si>
  <si>
    <t>PRIX SPECIAL : INTEGRALITE DES PHOTOS</t>
  </si>
  <si>
    <t>RESTE PHOTO GRANDE FORMULE</t>
  </si>
  <si>
    <t>P19</t>
  </si>
  <si>
    <t>RESTE PHOTO PETITE FORMULE</t>
  </si>
  <si>
    <t>P21</t>
  </si>
  <si>
    <t>P22</t>
  </si>
  <si>
    <t>P23</t>
  </si>
  <si>
    <t>P24</t>
  </si>
  <si>
    <t>P25</t>
  </si>
  <si>
    <t>P26</t>
  </si>
  <si>
    <t>P27</t>
  </si>
  <si>
    <t>P28</t>
  </si>
  <si>
    <t>P29</t>
  </si>
  <si>
    <t>P30</t>
  </si>
  <si>
    <t>AJOUT PHOTO AU FORFAIT LA PHOTO</t>
  </si>
  <si>
    <t>LA PHOTO</t>
  </si>
  <si>
    <t>P31</t>
  </si>
  <si>
    <t>AJOUT PHOTO AU FORFAIT PACK DE 5</t>
  </si>
  <si>
    <t>LES 5 PHOTOS</t>
  </si>
  <si>
    <t>P32</t>
  </si>
  <si>
    <t>AJOUT DE PHOTOS AU FORFAIT PACK DE 10</t>
  </si>
  <si>
    <t>LES 10 PHOTOS</t>
  </si>
  <si>
    <t>P33</t>
  </si>
  <si>
    <t>P34</t>
  </si>
  <si>
    <t>P36</t>
  </si>
  <si>
    <t>Nom de la réservation:</t>
  </si>
  <si>
    <t>TYPE DE SEANCE RESERVEE</t>
  </si>
  <si>
    <t>Date:</t>
  </si>
  <si>
    <t>FORMULE</t>
  </si>
  <si>
    <t>NB:</t>
  </si>
  <si>
    <t>AUTORISATION PUBLI:</t>
  </si>
  <si>
    <t>MOYEN PAIEMENT ACOMPTE</t>
  </si>
  <si>
    <t>MOYEN RESTE JOUR J</t>
  </si>
  <si>
    <t>AVANT SEANCE</t>
  </si>
  <si>
    <t>APRES SEANCE</t>
  </si>
  <si>
    <t>QUESTIONNAIRE</t>
  </si>
  <si>
    <t xml:space="preserve">RESERVATION </t>
  </si>
  <si>
    <t>PHOTO</t>
  </si>
  <si>
    <t>CHOIX</t>
  </si>
  <si>
    <t>FACTURE</t>
  </si>
  <si>
    <t>PDF</t>
  </si>
  <si>
    <t>ENVOI</t>
  </si>
  <si>
    <t>RECEPTION</t>
  </si>
  <si>
    <t>JOUR J</t>
  </si>
  <si>
    <t>SHOOTING</t>
  </si>
  <si>
    <t>CONTRAT + CGV</t>
  </si>
  <si>
    <t>AUTO</t>
  </si>
  <si>
    <t>PAIEMENT</t>
  </si>
  <si>
    <t>SAUV</t>
  </si>
  <si>
    <t>TRI</t>
  </si>
  <si>
    <t>POST TRAIT</t>
  </si>
  <si>
    <t>MISE EN LIGNE GALERIE</t>
  </si>
  <si>
    <t>MERCI</t>
  </si>
  <si>
    <t>PARTAGE</t>
  </si>
  <si>
    <t>PUBLI</t>
  </si>
  <si>
    <t>RECAP</t>
  </si>
  <si>
    <t>ENVOI LIEN</t>
  </si>
  <si>
    <t>OUV TELEHARGEMENT</t>
  </si>
  <si>
    <t>PHOTOS SUP</t>
  </si>
  <si>
    <t>AVIS</t>
  </si>
  <si>
    <t>ENVOI DOCS</t>
  </si>
  <si>
    <t>FERM GAL</t>
  </si>
  <si>
    <t>DOCS A FAIRE</t>
  </si>
  <si>
    <t>CLASSER LES BESTE</t>
  </si>
  <si>
    <t>N° CLIENT</t>
  </si>
  <si>
    <t>N° FACT</t>
  </si>
  <si>
    <t>Notes:</t>
  </si>
  <si>
    <t>F00102</t>
  </si>
  <si>
    <t>C89</t>
  </si>
  <si>
    <t>Supplément bain de lait?</t>
  </si>
  <si>
    <t>SUPPLEMENT BAIN DE LAIT</t>
  </si>
  <si>
    <t>5 PHOTOS solo</t>
  </si>
  <si>
    <t>10 PHOTOS duo</t>
  </si>
  <si>
    <t>10 PHOTOS SOLO</t>
  </si>
  <si>
    <t>20 PHOTOS SOLO</t>
  </si>
  <si>
    <t>10 PHOTOS / 1H</t>
  </si>
  <si>
    <t>20 PHOTOS /1H</t>
  </si>
  <si>
    <t>30 PHOTOS /1H30</t>
  </si>
  <si>
    <t>SUPPORTS?</t>
  </si>
  <si>
    <t>OPTION</t>
  </si>
  <si>
    <t>Option magazine</t>
  </si>
  <si>
    <t>OPTION MAGAZINE</t>
  </si>
  <si>
    <t>SUPPLEMENT BAIN E LAIT</t>
  </si>
  <si>
    <t>P20</t>
  </si>
  <si>
    <t>SUPPORT</t>
  </si>
  <si>
    <r>
      <t xml:space="preserve">Merci de remplir ce questionnaire, les réponses me permettront de préparer au mieux la séance pour la rendre inoubliable. Merci de de pas enregistrer ce document en pdf mais </t>
    </r>
    <r>
      <rPr>
        <b/>
        <i/>
        <u/>
        <sz val="9"/>
        <color indexed="8"/>
        <rFont val="Calibri"/>
        <family val="2"/>
      </rPr>
      <t xml:space="preserve">le laisser au même format. </t>
    </r>
    <r>
      <rPr>
        <b/>
        <i/>
        <sz val="9"/>
        <color indexed="8"/>
        <rFont val="Calibri"/>
        <family val="2"/>
      </rPr>
      <t>Me l'envoyer à celinemahieu@yahoo.fr</t>
    </r>
  </si>
  <si>
    <t>QUESTIONS PRISE DE VUE</t>
  </si>
  <si>
    <t>Avez-vous des complexes particuliers?</t>
  </si>
  <si>
    <t>pour coller parfaitement à vos attentes, voilà quelques questions afin de savoir ce que vous attendez</t>
  </si>
  <si>
    <t>Aimez vous les photos les yeux fermées?</t>
  </si>
  <si>
    <t>cela crée une atmosphère particulière, moi j'aime, mais c'est vos photos!:-)</t>
  </si>
  <si>
    <t>QUESTIONS POST TRAITEMENT</t>
  </si>
  <si>
    <t>Aimeriez-vous des photos en noir et blanc?</t>
  </si>
  <si>
    <t>OUI QUELQUES UNES / NON</t>
  </si>
  <si>
    <t>Aimez-vous les effets particuliers? Reflet? Paillettes?</t>
  </si>
  <si>
    <t>Avez-vous des complexes particuliers? quoi?</t>
  </si>
  <si>
    <t>CELINE MAHIEU EI</t>
  </si>
  <si>
    <t>OUI</t>
  </si>
  <si>
    <t>toutes les femmes sont sublimes mais les complexes, c'est tellement personnel!</t>
  </si>
  <si>
    <t>16H</t>
  </si>
  <si>
    <t>http://celinemahieuphotographie.fr</t>
  </si>
  <si>
    <r>
      <t xml:space="preserve">     Mundolsheim        </t>
    </r>
    <r>
      <rPr>
        <sz val="11"/>
        <color indexed="8"/>
        <rFont val="GeosansLight"/>
      </rPr>
      <t xml:space="preserve">  celinemahieu@yahoo.fr         06-88-79-47-89        http://celinemahieuphothographie.fr    / </t>
    </r>
    <r>
      <rPr>
        <sz val="10"/>
        <color indexed="8"/>
        <rFont val="GeosansLight"/>
      </rPr>
      <t>Siret: 838 567 402 00014</t>
    </r>
  </si>
  <si>
    <r>
      <t xml:space="preserve">     Mundolsheim          celinemahieu@yahoo.fr         06-88-79-47-89        http://celinemahieuphothographie.fr    / </t>
    </r>
    <r>
      <rPr>
        <sz val="10"/>
        <color indexed="8"/>
        <rFont val="GeosansLight"/>
      </rPr>
      <t>Siret: 838 567 402 00014</t>
    </r>
  </si>
  <si>
    <t>L'acompte est à régler 10 jours minimum avant la séance et le restant est du le jour de la séance.</t>
  </si>
  <si>
    <t>AUTORISE</t>
  </si>
  <si>
    <t>REFUSE</t>
  </si>
  <si>
    <t>la publication des photos prises par CELINE MAHIEU PHOTOGRAPHIE</t>
  </si>
  <si>
    <t>sur les réseaux sociaux du photographe (instagram et facebook) sans être nommé, sur son site internet et sur tout</t>
  </si>
  <si>
    <t>support propre à son entreprise tel que les flyers, les cartes de visite ou albums de démonstration.</t>
  </si>
  <si>
    <t>1. Les photographies sont protégées par la loi du 11 mars 1957 sur les droits d’auteur et par le code de propriété intellectuelle. La remise des photographies entraîne la cession du droit de reproduction des photographies sur tout support et tout format uniquement dans le cadre privé et familial.
2. Aucune photo ne pourra  être vendue ou donnée lieu à une contre-partie financière, que ce soit pour le photographe ou le modèle (autre que la prestation initiale de la séance).
3. Le photographe s’engage à respecter la vie privée de ses clients en ne les citant sur aucune publication. Les éventuels commentaires ou légendes accompagnant les photos ne devront pas porter atteinte à l’image, la dignité ou la réputation des modèles ou du photographe. Les deux partis s’engagent à les supprimer dans la mesure du possible.
4. Si une photo devait être utilisée dans un contexte  autre que celui défini par cette autorisation (ex:un magazine), l’accord sera demandé au préalable aux modèles avant toute publication.
5. Toute signature de cette autorisation implique la compréhension et le strict respect des engagements de chaque parti.</t>
  </si>
  <si>
    <t>Cette autorisation est valable tant qu'aucune contre- indication n'est donné au photogaphe par mail ou par courrier. En cas de changement d'avis, les 2 photos offertes seront facturées 10€ chacune.</t>
  </si>
  <si>
    <t>SIGNATURES:</t>
  </si>
  <si>
    <t>MAHIEU CELINE</t>
  </si>
  <si>
    <t>Nom + prénom de la cliente</t>
  </si>
  <si>
    <t>Nom de famille et Prénom de la cliente</t>
  </si>
  <si>
    <r>
      <rPr>
        <b/>
        <sz val="9"/>
        <color indexed="8"/>
        <rFont val="Calibri"/>
        <family val="2"/>
      </rPr>
      <t>1.</t>
    </r>
    <r>
      <rPr>
        <sz val="9"/>
        <color indexed="8"/>
        <rFont val="Calibri"/>
        <family val="2"/>
      </rPr>
      <t xml:space="preserve"> Un acompte de 50€ est demandé pour bloquer la réservation, minimum 10j avant la séance.</t>
    </r>
  </si>
  <si>
    <r>
      <rPr>
        <b/>
        <sz val="9"/>
        <color indexed="8"/>
        <rFont val="Calibri"/>
        <family val="2"/>
      </rPr>
      <t>2.</t>
    </r>
    <r>
      <rPr>
        <sz val="9"/>
        <color indexed="8"/>
        <rFont val="Calibri"/>
        <family val="2"/>
      </rPr>
      <t xml:space="preserve">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r>
  </si>
  <si>
    <r>
      <rPr>
        <b/>
        <sz val="9"/>
        <color indexed="8"/>
        <rFont val="Calibri"/>
        <family val="2"/>
      </rPr>
      <t>3.</t>
    </r>
    <r>
      <rPr>
        <sz val="9"/>
        <color indexed="8"/>
        <rFont val="Calibri"/>
        <family val="2"/>
      </rPr>
      <t xml:space="preserve"> Le photographe est choisi pour son style photographique et ne peut être tenu responsable si les photos ne lui plaisent pas au client. Autrement dit, aucun remboursement ne pourra être effectué. </t>
    </r>
  </si>
  <si>
    <r>
      <rPr>
        <b/>
        <sz val="9"/>
        <color indexed="8"/>
        <rFont val="Calibri"/>
        <family val="2"/>
      </rPr>
      <t>4.</t>
    </r>
    <r>
      <rPr>
        <sz val="9"/>
        <color indexed="8"/>
        <rFont val="Calibri"/>
        <family val="2"/>
      </rPr>
      <t xml:space="preserve"> Le client s'engage à apporter assistance et à suivre les conseils du photographe afin d'obtenir le meilleur rendu. Il est également demandé aux parents de surveiller les enfants, le photographe ne pourra être tenu responsable d'un quelconque accident.</t>
    </r>
  </si>
  <si>
    <r>
      <rPr>
        <b/>
        <sz val="9"/>
        <color indexed="8"/>
        <rFont val="Calibri"/>
        <family val="2"/>
      </rPr>
      <t>5.</t>
    </r>
    <r>
      <rPr>
        <sz val="9"/>
        <color indexed="8"/>
        <rFont val="Calibri"/>
        <family val="2"/>
      </rPr>
      <t xml:space="preserve"> Dans le cas d'un empêchement important ou de maladie, le photographe s'engage à prévenir le client au moins 2h avant la séance et s'engage à replanifier au plus vite une nouvelle séance. Il en va de même pour le client, qui, si il ne prévient pas, pourra se voir refuser la planification d'une nouvelle séance et le remboursement de son acompte s'il y a eu. Tout retard sur la séance sera perdu. En cas de séance naissance, le photographe doit être prévenu max 48h après l'accouchement pour définir la date définitive de la séance, sans quoi la séance peut être annulée et l'acompte conservé. </t>
    </r>
    <r>
      <rPr>
        <b/>
        <sz val="9"/>
        <color indexed="8"/>
        <rFont val="Calibri"/>
        <family val="2"/>
      </rPr>
      <t>Toute signature de ce contrat vaut pour acceptation des Conditions Générales de Vente.</t>
    </r>
  </si>
  <si>
    <t xml:space="preserve">4. Prix </t>
  </si>
  <si>
    <t>Les présentes Conditions Générales de Vente (CGV) créent un accord légal et s’appliquent à toutes les commandes conclues entre le client et CELINE MAHIEU PHOTOGRAPHIE. (CELINE MAHIEU EI)</t>
  </si>
  <si>
    <t xml:space="preserve">5. Paiement </t>
  </si>
  <si>
    <t>1. Objet</t>
  </si>
  <si>
    <t>Céline Mahieu Photographie propose des prestations photographiques telles que présentées sur son site internet :   http://celinemahieu photographie.fr</t>
  </si>
  <si>
    <t>Par le simple fait de réserver une séance, le client déclare avoir pris connaissance des présentes CGV et s’engage à les respecter.</t>
  </si>
  <si>
    <t xml:space="preserve">6. Remise des photographies </t>
  </si>
  <si>
    <t xml:space="preserve">Les parents déclarent être majeurs, poser librement pour des photos, et autoriser des prises de vue de leur(s) enfant(s), suivant le style qu’ils souhaitent (si l’un des parents est mineur, les signatures des parents ou représentants légaux sont obligatoires). </t>
  </si>
  <si>
    <t>Le délai de remise des photos est convenu lors de la signature du contrat en fonction du forfait choisi. Il ne peut excéder 21 jours sauf cas exceptionnel tel qu’une panne informatique, maladie ou autre. Le photographe s’engagera néanmoins à ne pas excéder 21 jours ou procédera à une remise supplémentaire de quelques photos.</t>
  </si>
  <si>
    <t xml:space="preserve">2. Réservation de reportage photo </t>
  </si>
  <si>
    <t>Un lien vous sera envoyé vous aurez 1 mois pour sélectionner les photos que vous souhaitez dans votre forfait. (10€ vous seront demandés pour réouvrir la galerie ce délai passé). Vous pourrez à ce moment-là les télécharger dès déblocage de ma part, au plus tard 5 jours après votre choix.  Toute photo supplémentaire donnera lieu à une nouvelle facture. La galerie pourra être réouverte ultérieurement si vous souhaitez racheter des photos.</t>
  </si>
  <si>
    <t>La livraison des fichiers numériques se fera sous la forme de fichiers jpeg.</t>
  </si>
  <si>
    <t>Pour les séances nouveau-nées les parents devront tout mettre en œuvre pour prévenir la photographe le jour ou le lendemain de la naissance de leur enfant afin de valider de manière officielle la date de la séance. Si les parents préviennent Céline Mahieu Photographie  alors que le bébé a plus de 5jours, cette dernière se réserve le droit d’annuler la séance initialement planifié, sans remboursement de l’acompte. (Sauf cas exceptionnel)</t>
  </si>
  <si>
    <t>La photographe se détache de toute responsabilité en cas de perte ou détérioration des fichiers numériques remis au client.</t>
  </si>
  <si>
    <t>Le post-traitement, au même titre que la prise de vue, est propre à la photographe et fait partie intégrante de son travail, son style et son univers artistique. La photographe est la seule à décider du post-traitement qu’elle appliquera aux négatifs numériques. Seules les photographies traitées par la photographe seront exploitables par les deux parties. Le client ne peut donc effectuer aucune modification, que ce soit dans le traitement, le recadrage, la signature ou autre.</t>
  </si>
  <si>
    <t>Aucun fichier brut ne sera donné au client et la photographe se réserve le droit de les détruire dans le délai qui lui convient, au bout d’un an.</t>
  </si>
  <si>
    <t xml:space="preserve">7. Délai de rétractation </t>
  </si>
  <si>
    <t xml:space="preserve">3. Déroulement de la séance </t>
  </si>
  <si>
    <t xml:space="preserve">8. Force majeure, maladie </t>
  </si>
  <si>
    <t>Céline Mahieu Photographie se réserve le droit de reporter une prestation en cas de force majeure ou de maladie. Un tel report ne pourra ni engager sa responsabilité ni donner lieu au versement de dommages et intérêts à quelque titre que ce soit. La photographe s’engage à faire son possible pour reprogrammer la séance dans les délai les plus courts possibles en fonction de son planning ou le cas échéant à aider le ou les clients à retrouver un photographe aux prestations similaires ou à rembourser l’acompte.</t>
  </si>
  <si>
    <t xml:space="preserve">Pour que la séance se déroule dans les meilleures conditions, seules les personnes participant à la séance peuvent y assister (sauf accord préalable de la photographe) </t>
  </si>
  <si>
    <t>CM</t>
  </si>
  <si>
    <t>12. Conservation des fichiers numériques</t>
  </si>
  <si>
    <t>La photographe s’engage à conserver (sauf catastrophe indépendante de sa volonté telle qu’un disque dur qui lâche, inondation, incendie ou autre) les fichiers numériques pendant 1 an après la date de la prise de vue. Au-delà la sauvegarde des fichiers n’est plus assurée et ceux-ci pourront être détruits.</t>
  </si>
  <si>
    <t xml:space="preserve">13. Fichiers numériques et impression </t>
  </si>
  <si>
    <t>Le client doit donc s’engager à faire son maximum pour ne pas reporter la séance à la dernière minute (sauf raison exceptionnelle tel un décès, la présence d’un certificat médical ou des raisons météorologiques rendant le déplacement impossible)  et comprendre qu’un rendez-vous postposé, c’est une perte financière pour le photographe.</t>
  </si>
  <si>
    <t>Il est vivement conseillé d’en faire au moins une copie sur un disque dur ou autre support.</t>
  </si>
  <si>
    <t>Si vous faites réaliser des tirages par un site internet, il est très important de décocher la case « retouche automatique » qui est parfois proposée et qui ruinerait le travail de post-traitement de la photographe. Dans le cas d’impression de tirages photo, la photographe décline toute responsabilité quant au résultat obtenu dans un laboratoire lambda. Celle-ci ne garantit le résultat que sur les tirages effectués par ses soins.</t>
  </si>
  <si>
    <t xml:space="preserve">9. Problème technique et accident </t>
  </si>
  <si>
    <t>En cas de problème technique avec le matériel photographique ou d’un accident quelconque durant la prestation empêchant Céline Mahieu Photographie de remettre le travail demandé, l’intégralité du montant sera remboursée sans pour autant donner lieu au versement de dommages et intérêts à quelque titre que ce soit.</t>
  </si>
  <si>
    <t>De même la qualité des fichiers numériques peut ne pas être optimale sur un écran non calibré. La photographe décline toute responsabilité du à cet effet.</t>
  </si>
  <si>
    <t xml:space="preserve">10. Propriété intellectuelle </t>
  </si>
  <si>
    <t>L’utilisation des photographies réalisées est soumise aux dispositions légales de droits d’auteur et de droits voisins.</t>
  </si>
  <si>
    <t xml:space="preserve">14. Données à caractère personnel </t>
  </si>
  <si>
    <t>Les photographes sont protégés par la loi du 11 mars 1957 sur les droits d’auteur et par le code de la propriété intellectuelle. La remise des photographies entraine la cession du droit de reproduction des photographies sur tout support et tout format uniquement dans le cadre privé et familial.</t>
  </si>
  <si>
    <t>La photographe s’engage à préserver la vie privée de ses clients. En aucun cas les données recueillies ne seront cédées ou vendues à des tiers. Les informations personnelles demandées au client sont destinées exclusivement à la photographe à des fins de gestion administrative et commerciale.</t>
  </si>
  <si>
    <t>Le client est tenu de respecter les droits moraux liés aux œuvres de Céline Mahieu Photographie.</t>
  </si>
  <si>
    <t xml:space="preserve">14. Style photographique </t>
  </si>
  <si>
    <t>Les éventuels commentaires ou légendes accompagnant la reproduction ou la représentation des photos ne devront porter atteinte à son image et/ou sa réputation. Je m’engage à être solidaire de la photographe en cas de préjudice causé, par une utilisation  abusive ou détournée des images, par un tiers à son insu.</t>
  </si>
  <si>
    <t>Les clients reconnaissent qu’ils sont familiers avec le book de la photographe et sollicite ses services en toute connaissance du style artistique de celle-ci. Ils reconnaissent également que le travail de la photographe est en constante évolution, que la prestation proposée par la photographe est unique et artistique et que les photographies livrées peuvent être différentes des photographies prises par la photographe dans le passé.</t>
  </si>
  <si>
    <t>En cas de publication des photos sur internet par le client celui-ci s’engage à mentionner l’auteur : Céline Mahieu Photographie. Par ailleurs si  le client refuse à Céline Mahieu Photographie la publication de ses clichés sur sa page Facebook, site internet, pub, partenaires etc. il en va de même pour ce dernier qui ne publiera donc aucune image de manière publique (Facebook, site internet…).</t>
  </si>
  <si>
    <t>Un document  intitulé AUTORISATION DE PUBLICATION vous sera remis et fait signer lors de la séance. Il définira le cadre de notre collaboration Si vous deviez revenir sur l’acceptation de l’autorisation de publication après avoir obtenu les deux photos offertes , il vous sera facturé les deux photos offertes, à savoir 20€.</t>
  </si>
  <si>
    <t xml:space="preserve">Pour rappel, il est strictement interdit de faire des captures d’écrans des photos lors de la présentation de la galerie même logotées si celles-ci n’ont pas été achetées. Considéré  comme du vol, des actions pour être entreprises dans ce sens. </t>
  </si>
  <si>
    <t>En conséquence les clients reconnaissent que les photographies ne sont pas soumises à un rejet en fonction des gouts ou des critères esthétiques propres à chacun. Les clients reconnaissent avoir pris connaissance des présentes conditions générales de vente.</t>
  </si>
  <si>
    <t xml:space="preserve">11. Les bons cadeaux </t>
  </si>
  <si>
    <t>Les bons cadeaux sont envoyés dans un délai de 7 jours suivant la réception du paiement, soit à l’acheteur, soit au bénéficiaire .La carte sera livrée dans un étui avec une petite carte spécifiant l’intitulé de la séance offerte. Le bénéficiaire devra présenter  la carte pour profiter de sa séance.</t>
  </si>
  <si>
    <t>MAQUILLAGE COIFFURE 50€ / NON</t>
  </si>
  <si>
    <t>OPTION MAQUILLAGE COIFFURE</t>
  </si>
  <si>
    <t>30 PHOTOS / 2H</t>
  </si>
  <si>
    <t>SEANCE MAMAN ET MOI</t>
  </si>
  <si>
    <t>LES 15 PHOTOS</t>
  </si>
  <si>
    <t>10 PHOTOS/ 1H</t>
  </si>
  <si>
    <t>20 PHOTOS/1H</t>
  </si>
  <si>
    <t>MINI NOEL COLLECTION PLAISIR</t>
  </si>
  <si>
    <t>30 MIN / 6 PHOTOS SUR LES DEUX DECORS</t>
  </si>
  <si>
    <t>MINI NOEL COLLECTION MAXI PLAISIR</t>
  </si>
  <si>
    <t>30/MIN 10 PHOTOS SUR LES DEUX DECORS</t>
  </si>
  <si>
    <t>1H/10 PHOTOS</t>
  </si>
  <si>
    <t>1H30/20 PHOTOS</t>
  </si>
  <si>
    <t>2H/30 PHOTOS</t>
  </si>
  <si>
    <t>P37</t>
  </si>
  <si>
    <t>TARIFS 2023</t>
  </si>
  <si>
    <t>P38</t>
  </si>
  <si>
    <t>OFFRE AUTORISATION DE PUBLICATION</t>
  </si>
  <si>
    <t>2 PHOTOS OFFERTES</t>
  </si>
  <si>
    <t>OUI ( MAGAZINE 40€)</t>
  </si>
  <si>
    <t>Pour que la réservation soit effective, il faut impérativement  effectuer un acompte de 50€ au plus vite avant le shooting  pour qu’elle soit bloquée. Cet acompte vaut pour engagement et ne peut être remboursable. Si la séance est reportée, l’acompte reste du et sera déduit du total sous condition que la séance ne soit pas annulée à 48h du shooting ou moins (sauf motif impérieux type décès,  certificat médical ou conditions météorologiques rendant le déplacement impossible) et reportée dans un délai de 6 mois maximum. Si ce délai de 48h n’est pas respecté, l’acompte sera perdu et ne donnera lieu à aucune compensation.</t>
  </si>
  <si>
    <t>L'acompte doit être versé au moment de la réservation pour bloquer la réservation.  Pour le règlement: le mode de paiement préféré est  le virement ou paypal. CB possible et especes accepté si c'est votre seul moyen de règlement.  Si paiement par paypal, indiquer un paiement entre proches. Une facture est délivrée  le jour de la séance mentionnant l'acompte et le reste du paiement le jour de la séance.</t>
  </si>
  <si>
    <t>VIREMENT/PAYPAL/CHEQUE</t>
  </si>
  <si>
    <t>VIREMENT/PAYPAL/CB/CHEQUE/ESPECES</t>
  </si>
  <si>
    <t>En cas de retard du client, le temps perdu ne pourra être rattrapé et ne fera en aucun cas l’objet qu’un quelconque remboursement. Si retard de plus de 30 min (1h sur les naissances) ,la séance sera annulée et l'acompte perdue.</t>
  </si>
  <si>
    <t>Le prix est celui valable à la date de la commande et mentionné sur le contrat que vous avez signé ou validé par l'envoi de l'acompte.</t>
  </si>
  <si>
    <t xml:space="preserve">Céline Mahieu Photographie accepte les paiements en espèces, par CB (sauf pour l'acompte), chèque,  virement et paypal (entre proches). Quelque soit le mode de paiement, le solde devra être acquitté le jour de la séance sauf bon cadeau à régler avant envoi. (acompte déduit)  Aucune ristourne pour paiement comptant ne pourra être accordée.
Pour toute demande de paiement en plusieurs fois, il faudra demander en amont l’accord du photographe qui fixera les modalités.
</t>
  </si>
  <si>
    <t>La passation d’une commande par le client entraine l’entière adhésion aux présentes conditions générales de vente (CGV) sauf conditions particulières consenties par écrit entre la photographe et le client. Les présentes CGV forment un document contractuel indivisible avec le contrat de vente joint en annexe, que le client s’engage à lire avant la séance. Tout envoi d'acompte valide l'acceptation de ces conditions qui seront tous obligatoirement paraphés, complétés et signé au plus tard le jour de la séance.</t>
  </si>
  <si>
    <t>En cas de chèque sans provision, le client sera averti par la photographe et disposera d’un délai de 72h pour régler la prestation en espèce , virement ou paypal à la photographe contre remise d’un reçu, sous peine de poursuite.</t>
  </si>
  <si>
    <t>La réservation d’une prestation photographique se fait exclusivement par téléphone 06.88.79.47.89, e-mail celinemahieu@yahoo.fr , la page ME CONTACTER de mon site ou via la messagerie de ma page Facebook ou Instagram.</t>
  </si>
  <si>
    <t>La réservation d’une prestation photographique peut se faire à tout moment sous réserve de la disponibilité de la photographe. Un guide de séance vous est alors proposé en téléchargement sur mon site. En réservant chez Céline Mahieu Photographie, le client s’engage donc à respecter son contenu.</t>
  </si>
  <si>
    <t>Le client dispose d’un délai de rétractation de 10 jours ouvrables après le versement de l'acompte pour remboursement de l’acompte.</t>
  </si>
  <si>
    <t>Il est interdit de prendre des photos avec un appareil photo, téléphone, tablette durant la séance (sauf accord du photographe)</t>
  </si>
  <si>
    <t>Si le client annule la séance plus de 10 jours après avoir verser l'acompte,  l’acompte est conservé. Il reste valable dans un délai dans de 6 mois sauf annulation à -de 48h de la séance sans motif impérieux. Si vous êtes amenés à reporter la séance pour cause de maladie ou force majeure, le photographe essayera dans la mesure du possible de vous refixer rapidement un rendez-vous, si son planning le permet, sans majoration tarifaire.  En cas de second report sans motif valable et / ou en dernière minute, le photographe se réserve le droit d’annuler la séance et de conserver l’acompte.</t>
  </si>
  <si>
    <t>La photographe assure qu’elle utilise tout son potentiel et tout son jugement artistique p_x0000__x0000_ersonnel pour créer des images cohérentes avec sa vision personnelle de l’événement. Les clients acceptent que cette vision soit différente de la leur même si le photographe les inclut dans la préparation de la séance, d'où la connaissance du style du photographe.</t>
  </si>
  <si>
    <t>Les bons cadeaux sont payables par chèque, paypal ou virement  à la commande. Les bénéficiaires du bon cadeau auront 6 mois pour réaliser la prestation à compter du jour de l’achat. (à la date de la facture). Les bons cadeaux ne sont ni échangeables ni remboursables. (Possibilité de prolonger une seule fois la validité du bon de 2 mois contre un supplément de 50€).</t>
  </si>
  <si>
    <t>SIGNATURE</t>
  </si>
  <si>
    <t>remise a jour des codes au 1er janvier 2024</t>
  </si>
  <si>
    <t>SEANCE GROSSESSE  FORMULE "ESSENTIEL"</t>
  </si>
  <si>
    <t>SEANCE GROSSESSE FORMULE "SIGNATURE"</t>
  </si>
  <si>
    <t>SEANCE GROSSESSE  FORMULE "PRESTIGE"</t>
  </si>
  <si>
    <t>SEANCE BAIN DE LAIT FORMULE "ESSENTIEL"</t>
  </si>
  <si>
    <t>SEANCE BAIN DE LAIT FORFAIT "SIGNATURE"</t>
  </si>
  <si>
    <t>SEANCE NAISSANCE FORMULE "ESSENTIEL"</t>
  </si>
  <si>
    <t>SEANCE NAISSANCE FORMULE "SIGNATURE"</t>
  </si>
  <si>
    <t>SEANCE NAISSANCE  FORMULE "PRESTIGE"</t>
  </si>
  <si>
    <t>SEANCE BEBE ENFANT FORMULE "ESSENTIEL"</t>
  </si>
  <si>
    <t>SEANCE BEBE FORMULE "SIGNATURE"</t>
  </si>
  <si>
    <t>SEANCE BEBE  FORMULE "PRESTIGE"</t>
  </si>
  <si>
    <t>SEANCE FAMILLE FORMULE "ESSENTIEL"</t>
  </si>
  <si>
    <t>SEANCE FAMILLE FORMULE "SIGNATURE"</t>
  </si>
  <si>
    <t>SEANCE FAMILLE  FORMULE "PRESTIGE"</t>
  </si>
  <si>
    <t>SMASH THE CAKE  FORMULE "ESSENTIEL"</t>
  </si>
  <si>
    <t>SMASH THE CAKE FORMULE "SIGNATURE"</t>
  </si>
  <si>
    <t>SMASH THE CAKE PACK  FORMULE "PRESTIGE"</t>
  </si>
  <si>
    <t>SEANCE MILKBATH MERE-ENFANT FORMULE "ESSENTIEL"</t>
  </si>
  <si>
    <t>SEANCE MILKBATH MERE-ENFANT FORMULE "SIGNATURE"</t>
  </si>
  <si>
    <t>SEANCE PORTRAIT DE FEMMEFORMULE "ESSENTIEL"</t>
  </si>
  <si>
    <t>SEANCE PORTRAIT DE FEMME FORMULE "SIGNATURE"</t>
  </si>
  <si>
    <t>SEANCE PORTRAIT DE FEMME  FORMULE "PRESTIGE"</t>
  </si>
  <si>
    <t>OFFRE SPECIALE PACK</t>
  </si>
  <si>
    <t>OPTION DECOR LIT BOHEME</t>
  </si>
  <si>
    <t>OPTION DECOR FENETRE BOHEME</t>
  </si>
  <si>
    <t>SEANCE COUPLE FORMULE "ESSENTIEL"</t>
  </si>
  <si>
    <t>P40</t>
  </si>
  <si>
    <t>SEANCE COUPLE FORMULE "SIGNATURE"</t>
  </si>
  <si>
    <t>P41</t>
  </si>
  <si>
    <t>SEANCE COUPLE  FORMULE "PRESTIGE"</t>
  </si>
  <si>
    <t>P42</t>
  </si>
  <si>
    <t>MINI Pâques 2024</t>
  </si>
  <si>
    <t>8 PHOTOS / 20 MIN DE SEANCE</t>
  </si>
  <si>
    <t>P43</t>
  </si>
  <si>
    <t>MINI SUR MON BEAU CHEVAL BLANC FORMULE "ESSENTIEL"</t>
  </si>
  <si>
    <t>6 PHOTOS / 20 MIN</t>
  </si>
  <si>
    <t>P44</t>
  </si>
  <si>
    <t>MINI SUR MON BEAU CHEVAL BLANCFORMULE "SIGNATURE"</t>
  </si>
  <si>
    <t>9 PHOTOS / 30 MIN</t>
  </si>
  <si>
    <t>P45</t>
  </si>
  <si>
    <t>MINI SUR MON BEAU CHEVAL BLANC  FORMULE "PRESTIGE"</t>
  </si>
  <si>
    <t>12 PHOTOS / 30 MIN</t>
  </si>
  <si>
    <t>P46</t>
  </si>
  <si>
    <t>MINI BAIN DE RIRES FORMULE "ESSENTIEL"</t>
  </si>
  <si>
    <t>P47</t>
  </si>
  <si>
    <t>MINI BAIN DE RIRES FORMULE "SIGNATURE"</t>
  </si>
  <si>
    <t>P48</t>
  </si>
  <si>
    <t>MINI BAIN DE RIRES   FORMULE "PRESTIGE"</t>
  </si>
  <si>
    <t>P49</t>
  </si>
  <si>
    <t>MINI MON AMOUR FORMULE "ESSENTIEL"</t>
  </si>
  <si>
    <t>P50</t>
  </si>
  <si>
    <t>MINI MON AMOUR FORMULE "SIGNATURE"</t>
  </si>
  <si>
    <t>P51</t>
  </si>
  <si>
    <t>MINI MON AMOUR  FORMULE "PRESTIGE"</t>
  </si>
  <si>
    <t>P53</t>
  </si>
  <si>
    <t xml:space="preserve">MINI SEANCE FETE DES MERES </t>
  </si>
  <si>
    <t>8 PHOTOS/20 MIN</t>
  </si>
  <si>
    <t>P54</t>
  </si>
  <si>
    <t>20 PHOTOS MINI / 20 MIN</t>
  </si>
  <si>
    <t>P55</t>
  </si>
  <si>
    <t>PORTRAIT DE FAMILLE JUSQU’À 5 PERSONNES AVEC TABLEAU</t>
  </si>
  <si>
    <t>20 MIN</t>
  </si>
  <si>
    <t>P56</t>
  </si>
  <si>
    <t>PORTRAIT DE FAMILLE JUSQU’À 5 PERSONNES SANS TABLEAU</t>
  </si>
  <si>
    <t>P57</t>
  </si>
  <si>
    <t>TARIF PAR PERSONNE SUPPLEMENTAIRE</t>
  </si>
  <si>
    <t>P58</t>
  </si>
  <si>
    <t>MINI SEANCE RENTREE BACK TO SCHOOL</t>
  </si>
  <si>
    <t>20 MIN 6 PHOTOS</t>
  </si>
  <si>
    <t>P59</t>
  </si>
  <si>
    <t>MINI SEANCE RENTREE OPTION LA TOTALE</t>
  </si>
  <si>
    <t>20 MIN 12 PHOTOS MINI</t>
  </si>
  <si>
    <t>P60</t>
  </si>
  <si>
    <t>MINI SEANCE HALLOWEEN COLLECTION CITROUILLE</t>
  </si>
  <si>
    <t>P61</t>
  </si>
  <si>
    <t>MINI SEANCE HALLOWEEN COLLECTION VAMPIRE</t>
  </si>
  <si>
    <t>P62</t>
  </si>
  <si>
    <t>MINI SEANCE SAINT VALENTIN ENFANT COLLECTION LOVE</t>
  </si>
  <si>
    <t>P63</t>
  </si>
  <si>
    <t>MINI SEANCE SAINT VALENTIN ENFANT COLLECTION LA TOTALE</t>
  </si>
  <si>
    <t>P64</t>
  </si>
  <si>
    <t>MINI SEANCE SAINT VALENTIN ADULTE "AMOUR A 2 EN N&amp;B"</t>
  </si>
  <si>
    <t>20 MIN/ 6 PHOTOS</t>
  </si>
  <si>
    <t>P65</t>
  </si>
  <si>
    <t>MINI SEANCE SAINT VALENTIN ADULTE "MADAME"</t>
  </si>
  <si>
    <t>P66</t>
  </si>
  <si>
    <t>MINI SEANCE Pâques FORMULE "MON LAPIN"</t>
  </si>
  <si>
    <t>P67</t>
  </si>
  <si>
    <t>MINI SEANCES Pâques FORMULE "LA TOTALE"</t>
  </si>
  <si>
    <t>P68</t>
  </si>
  <si>
    <t>MINI FETE DES MERES 2025  FORMULE "MAMAN"</t>
  </si>
  <si>
    <t>P69</t>
  </si>
  <si>
    <t>MINI FETE DES MERES 2025  FORMULE "LA TOTALE"</t>
  </si>
  <si>
    <t>P78</t>
  </si>
  <si>
    <t>BIRTHDAY SESSION  FORMULE "ESSENTIEL"</t>
  </si>
  <si>
    <t>P79</t>
  </si>
  <si>
    <t>BIRTHDAY SESSION  FORMULE "SIGNATURE"</t>
  </si>
  <si>
    <t>P80</t>
  </si>
  <si>
    <t>BIRTHDAY SESSION  PACK  FORMULE "PRESTIGE"</t>
  </si>
  <si>
    <t>P70</t>
  </si>
  <si>
    <t>EXTRA</t>
  </si>
  <si>
    <t>P71</t>
  </si>
  <si>
    <t>SEANCE CORPORATE FORMULE "ESSENTIEL"</t>
  </si>
  <si>
    <t>45 MIN /6 PHOTOS</t>
  </si>
  <si>
    <t>P72</t>
  </si>
  <si>
    <t>SEANCE CORPORATE FORMULE "SIGNATURE"</t>
  </si>
  <si>
    <t>P73</t>
  </si>
  <si>
    <t>SEANCE CORPORATE  FORMULE "PRESTIGE"</t>
  </si>
  <si>
    <t>1H30 /20 PHOTOS</t>
  </si>
  <si>
    <t>P74</t>
  </si>
  <si>
    <t>MINI SEANCE NOUVEL AN "BONNE ANNEE"</t>
  </si>
  <si>
    <t>P75</t>
  </si>
  <si>
    <r>
      <t>MINI SEANCE</t>
    </r>
    <r>
      <rPr>
        <sz val="11"/>
        <rFont val="Calibri"/>
        <family val="2"/>
        <scheme val="minor"/>
      </rPr>
      <t xml:space="preserve"> NOUVEL AN</t>
    </r>
    <r>
      <rPr>
        <sz val="11"/>
        <color theme="1"/>
        <rFont val="Calibri"/>
        <family val="2"/>
        <scheme val="minor"/>
      </rPr>
      <t xml:space="preserve"> OPTION LA TOTALE</t>
    </r>
  </si>
  <si>
    <t>P76</t>
  </si>
  <si>
    <t>MINI SEANCE NOEL C'EST NOEL</t>
  </si>
  <si>
    <t>20MIN / 6 PHOTOS</t>
  </si>
  <si>
    <t>P77</t>
  </si>
  <si>
    <t>MINI SEANCE NOEL LA TOTALE</t>
  </si>
  <si>
    <t>20 MIN/ LA TOTALITE/ 12 MINI</t>
  </si>
  <si>
    <t>BIRTDAY SESSION</t>
  </si>
  <si>
    <t>Formule/Nbde photos /  tarifs</t>
  </si>
  <si>
    <t>Age fêté</t>
  </si>
  <si>
    <t>ex: 40 ans</t>
  </si>
  <si>
    <t>Age de la personne:</t>
  </si>
  <si>
    <t>Nom de famille et prénom du client</t>
  </si>
</sst>
</file>

<file path=xl/styles.xml><?xml version="1.0" encoding="utf-8"?>
<styleSheet xmlns="http://schemas.openxmlformats.org/spreadsheetml/2006/main">
  <numFmts count="8">
    <numFmt numFmtId="6" formatCode="#,##0\ &quot;€&quot;;[Red]\-#,##0\ &quot;€&quot;"/>
    <numFmt numFmtId="8" formatCode="#,##0.00\ &quot;€&quot;;[Red]\-#,##0.00\ &quot;€&quot;"/>
    <numFmt numFmtId="44" formatCode="_-* #,##0.00\ &quot;€&quot;_-;\-* #,##0.00\ &quot;€&quot;_-;_-* &quot;-&quot;??\ &quot;€&quot;_-;_-@_-"/>
    <numFmt numFmtId="43" formatCode="_-* #,##0.00\ _€_-;\-* #,##0.00\ _€_-;_-* &quot;-&quot;??\ _€_-;_-@_-"/>
    <numFmt numFmtId="164" formatCode="h:mm;@"/>
    <numFmt numFmtId="165" formatCode="00000"/>
    <numFmt numFmtId="166" formatCode="0#&quot; &quot;##&quot; &quot;##&quot; &quot;##&quot; &quot;##"/>
    <numFmt numFmtId="167" formatCode="#,##0.0"/>
  </numFmts>
  <fonts count="71">
    <font>
      <sz val="11"/>
      <color theme="1"/>
      <name val="Calibri"/>
      <family val="2"/>
      <scheme val="minor"/>
    </font>
    <font>
      <sz val="10"/>
      <color indexed="8"/>
      <name val="Calibri"/>
      <family val="2"/>
    </font>
    <font>
      <sz val="10"/>
      <color indexed="8"/>
      <name val="GeosansLight"/>
    </font>
    <font>
      <sz val="11"/>
      <color indexed="8"/>
      <name val="GeosansLight"/>
    </font>
    <font>
      <b/>
      <i/>
      <u/>
      <sz val="9"/>
      <color indexed="8"/>
      <name val="Calibri"/>
      <family val="2"/>
    </font>
    <font>
      <b/>
      <i/>
      <sz val="9"/>
      <color indexed="8"/>
      <name val="Calibri"/>
      <family val="2"/>
    </font>
    <font>
      <sz val="11"/>
      <color theme="1"/>
      <name val="Calibri"/>
      <family val="2"/>
      <scheme val="minor"/>
    </font>
    <font>
      <u/>
      <sz val="11"/>
      <color theme="10"/>
      <name val="Calibri"/>
      <family val="2"/>
      <scheme val="minor"/>
    </font>
    <font>
      <u/>
      <sz val="11"/>
      <color theme="10"/>
      <name val="Calibri"/>
      <family val="2"/>
    </font>
    <font>
      <sz val="9"/>
      <color theme="3"/>
      <name val="Calibri"/>
      <family val="1"/>
      <scheme val="minor"/>
    </font>
    <font>
      <sz val="25"/>
      <color theme="3"/>
      <name val="Calibri"/>
      <family val="2"/>
      <scheme val="minor"/>
    </font>
    <font>
      <b/>
      <sz val="14"/>
      <color theme="1"/>
      <name val="Cambria"/>
      <family val="2"/>
      <scheme val="major"/>
    </font>
    <font>
      <b/>
      <sz val="15"/>
      <color theme="3"/>
      <name val="Calibri"/>
      <family val="2"/>
      <scheme val="minor"/>
    </font>
    <font>
      <sz val="14"/>
      <color theme="3"/>
      <name val="Calibri"/>
      <family val="2"/>
      <scheme val="minor"/>
    </font>
    <font>
      <b/>
      <sz val="14"/>
      <color theme="1"/>
      <name val="Cambria"/>
      <family val="3"/>
      <scheme val="major"/>
    </font>
    <font>
      <i/>
      <sz val="10"/>
      <color theme="4" tint="-0.24994659260841701"/>
      <name val="Cambria"/>
      <family val="1"/>
      <scheme val="major"/>
    </font>
    <font>
      <sz val="16"/>
      <color theme="3"/>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i/>
      <sz val="10"/>
      <color theme="1"/>
      <name val="Calibri"/>
      <family val="2"/>
      <scheme val="minor"/>
    </font>
    <font>
      <i/>
      <sz val="8"/>
      <color theme="1"/>
      <name val="Calibri"/>
      <family val="2"/>
      <scheme val="minor"/>
    </font>
    <font>
      <b/>
      <i/>
      <sz val="9"/>
      <color theme="1"/>
      <name val="Calibri"/>
      <family val="2"/>
      <scheme val="minor"/>
    </font>
    <font>
      <b/>
      <sz val="10"/>
      <color theme="1"/>
      <name val="Calibri"/>
      <family val="2"/>
      <scheme val="minor"/>
    </font>
    <font>
      <b/>
      <sz val="9"/>
      <color theme="1"/>
      <name val="Calibri"/>
      <family val="2"/>
      <scheme val="minor"/>
    </font>
    <font>
      <sz val="7"/>
      <color theme="1"/>
      <name val="Calibri"/>
      <family val="2"/>
      <scheme val="minor"/>
    </font>
    <font>
      <sz val="9"/>
      <color theme="1"/>
      <name val="Calibri"/>
      <family val="2"/>
      <scheme val="minor"/>
    </font>
    <font>
      <i/>
      <sz val="9"/>
      <color theme="1"/>
      <name val="Calibri"/>
      <family val="2"/>
      <scheme val="minor"/>
    </font>
    <font>
      <sz val="10"/>
      <color rgb="FFFF0000"/>
      <name val="Calibri"/>
      <family val="2"/>
      <scheme val="minor"/>
    </font>
    <font>
      <sz val="20"/>
      <color rgb="FF000000"/>
      <name val="Arial"/>
      <family val="2"/>
    </font>
    <font>
      <b/>
      <sz val="20"/>
      <color theme="0"/>
      <name val="Arial"/>
      <family val="2"/>
    </font>
    <font>
      <b/>
      <sz val="10"/>
      <color rgb="FF000000"/>
      <name val="Arial"/>
      <family val="2"/>
    </font>
    <font>
      <b/>
      <sz val="11"/>
      <color rgb="FF000000"/>
      <name val="Arial"/>
      <family val="2"/>
    </font>
    <font>
      <b/>
      <sz val="12"/>
      <color theme="1"/>
      <name val="Calibri"/>
      <family val="2"/>
      <scheme val="minor"/>
    </font>
    <font>
      <sz val="10"/>
      <color rgb="FF000000"/>
      <name val="Arial"/>
      <family val="2"/>
    </font>
    <font>
      <i/>
      <sz val="10"/>
      <color rgb="FF000000"/>
      <name val="Arial"/>
      <family val="2"/>
    </font>
    <font>
      <sz val="11"/>
      <color theme="1"/>
      <name val="Calibri"/>
      <family val="2"/>
    </font>
    <font>
      <b/>
      <sz val="10.5"/>
      <color rgb="FF000000"/>
      <name val="Arial"/>
      <family val="2"/>
    </font>
    <font>
      <sz val="10"/>
      <color rgb="FFFFFFFF"/>
      <name val="Arial"/>
      <family val="2"/>
    </font>
    <font>
      <sz val="11"/>
      <color rgb="FF000000"/>
      <name val="Arial"/>
      <family val="2"/>
    </font>
    <font>
      <b/>
      <sz val="14"/>
      <color rgb="FF000000"/>
      <name val="Arial"/>
      <family val="2"/>
    </font>
    <font>
      <b/>
      <i/>
      <sz val="12"/>
      <color rgb="FF000000"/>
      <name val="Arial"/>
      <family val="2"/>
    </font>
    <font>
      <b/>
      <sz val="14"/>
      <color theme="1"/>
      <name val="Calibri"/>
      <family val="2"/>
      <scheme val="minor"/>
    </font>
    <font>
      <b/>
      <sz val="12"/>
      <color rgb="FF000000"/>
      <name val="Arial"/>
      <family val="2"/>
    </font>
    <font>
      <i/>
      <sz val="11"/>
      <color theme="1"/>
      <name val="Calibri"/>
      <family val="2"/>
      <scheme val="minor"/>
    </font>
    <font>
      <i/>
      <sz val="11"/>
      <color rgb="FF000000"/>
      <name val="Calibri"/>
      <family val="2"/>
      <scheme val="minor"/>
    </font>
    <font>
      <sz val="11"/>
      <color theme="1"/>
      <name val="GeosansLight"/>
    </font>
    <font>
      <b/>
      <i/>
      <sz val="11"/>
      <color rgb="FFFF0000"/>
      <name val="Calibri"/>
      <family val="2"/>
      <scheme val="minor"/>
    </font>
    <font>
      <b/>
      <i/>
      <u/>
      <sz val="14"/>
      <color rgb="FFFF0000"/>
      <name val="Calibri"/>
      <family val="2"/>
      <scheme val="minor"/>
    </font>
    <font>
      <sz val="14"/>
      <color theme="1"/>
      <name val="GeosansLight"/>
    </font>
    <font>
      <sz val="14"/>
      <color theme="1"/>
      <name val="Calibri"/>
      <family val="2"/>
      <scheme val="minor"/>
    </font>
    <font>
      <b/>
      <sz val="20"/>
      <color rgb="FF000000"/>
      <name val="Arial"/>
      <family val="2"/>
    </font>
    <font>
      <b/>
      <sz val="22"/>
      <color theme="0"/>
      <name val="Arial"/>
      <family val="2"/>
    </font>
    <font>
      <b/>
      <sz val="16"/>
      <color theme="1"/>
      <name val="Calibri"/>
      <family val="2"/>
      <scheme val="minor"/>
    </font>
    <font>
      <b/>
      <i/>
      <sz val="14"/>
      <color theme="9"/>
      <name val="Calibri"/>
      <family val="2"/>
      <scheme val="minor"/>
    </font>
    <font>
      <b/>
      <i/>
      <sz val="14"/>
      <color theme="1"/>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sz val="6"/>
      <color theme="1"/>
      <name val="Calibri"/>
      <family val="2"/>
      <scheme val="minor"/>
    </font>
    <font>
      <sz val="28"/>
      <color theme="0"/>
      <name val="Segoe Script"/>
      <family val="4"/>
    </font>
    <font>
      <sz val="40"/>
      <color theme="0"/>
      <name val="Arial Rounded MT Bold"/>
      <family val="2"/>
    </font>
    <font>
      <sz val="8"/>
      <color rgb="FFFF0000"/>
      <name val="Calibri"/>
      <family val="2"/>
      <scheme val="minor"/>
    </font>
    <font>
      <i/>
      <sz val="6"/>
      <color theme="1"/>
      <name val="Calibri"/>
      <family val="2"/>
      <scheme val="minor"/>
    </font>
    <font>
      <b/>
      <sz val="9"/>
      <color indexed="8"/>
      <name val="Calibri"/>
      <family val="2"/>
    </font>
    <font>
      <sz val="9"/>
      <color indexed="8"/>
      <name val="Calibri"/>
      <family val="2"/>
    </font>
    <font>
      <sz val="11"/>
      <name val="Calibri"/>
      <family val="2"/>
      <scheme val="minor"/>
    </font>
    <font>
      <sz val="8"/>
      <name val="Calibri"/>
      <family val="2"/>
      <scheme val="minor"/>
    </font>
    <font>
      <b/>
      <sz val="10"/>
      <name val="Calibri"/>
      <family val="2"/>
      <scheme val="minor"/>
    </font>
    <font>
      <b/>
      <sz val="9"/>
      <name val="Calibri"/>
      <family val="2"/>
      <scheme val="minor"/>
    </font>
    <font>
      <sz val="9"/>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BFBF"/>
        <bgColor rgb="FFBFBFBF"/>
      </patternFill>
    </fill>
    <fill>
      <patternFill patternType="solid">
        <fgColor rgb="FFFFFFFF"/>
        <bgColor rgb="FFFFFFFF"/>
      </patternFill>
    </fill>
    <fill>
      <patternFill patternType="solid">
        <fgColor theme="9" tint="0.59999389629810485"/>
        <bgColor indexed="64"/>
      </patternFill>
    </fill>
    <fill>
      <patternFill patternType="solid">
        <fgColor theme="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99FF"/>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theme="6" tint="-0.249977111117893"/>
        <bgColor indexed="64"/>
      </patternFill>
    </fill>
    <fill>
      <patternFill patternType="solid">
        <fgColor rgb="FFB200D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bgColor indexed="64"/>
      </patternFill>
    </fill>
    <fill>
      <patternFill patternType="solid">
        <fgColor rgb="FF7030A0"/>
        <bgColor indexed="64"/>
      </patternFill>
    </fill>
  </fills>
  <borders count="58">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double">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diagonal/>
    </border>
    <border>
      <left style="dashed">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dashed">
        <color indexed="64"/>
      </right>
      <top style="dashed">
        <color indexed="64"/>
      </top>
      <bottom/>
      <diagonal/>
    </border>
    <border>
      <left style="dashed">
        <color indexed="64"/>
      </left>
      <right style="thin">
        <color indexed="64"/>
      </right>
      <top/>
      <bottom/>
      <diagonal/>
    </border>
    <border>
      <left/>
      <right style="thin">
        <color indexed="64"/>
      </right>
      <top/>
      <bottom/>
      <diagonal/>
    </border>
    <border>
      <left style="thin">
        <color indexed="64"/>
      </left>
      <right style="dashed">
        <color indexed="64"/>
      </right>
      <top/>
      <bottom/>
      <diagonal/>
    </border>
    <border>
      <left style="dashed">
        <color indexed="64"/>
      </left>
      <right style="thin">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dashed">
        <color indexed="64"/>
      </right>
      <top/>
      <bottom style="dashed">
        <color indexed="64"/>
      </bottom>
      <diagonal/>
    </border>
    <border>
      <left style="thin">
        <color indexed="64"/>
      </left>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right style="double">
        <color indexed="64"/>
      </right>
      <top/>
      <bottom style="double">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right/>
      <top/>
      <bottom style="thick">
        <color theme="4"/>
      </bottom>
      <diagonal/>
    </border>
    <border>
      <left/>
      <right/>
      <top style="medium">
        <color theme="2" tint="-9.9948118533890809E-2"/>
      </top>
      <bottom style="medium">
        <color theme="2" tint="-9.9948118533890809E-2"/>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bottom style="dashed">
        <color indexed="64"/>
      </bottom>
      <diagonal/>
    </border>
    <border>
      <left style="dotted">
        <color indexed="64"/>
      </left>
      <right/>
      <top/>
      <bottom/>
      <diagonal/>
    </border>
  </borders>
  <cellStyleXfs count="16">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43" fontId="6" fillId="0" borderId="0" applyFont="0" applyFill="0" applyBorder="0" applyAlignment="0" applyProtection="0"/>
    <xf numFmtId="0" fontId="9" fillId="0" borderId="0">
      <alignment vertical="center"/>
    </xf>
    <xf numFmtId="0" fontId="6" fillId="0" borderId="0"/>
    <xf numFmtId="0" fontId="6" fillId="0" borderId="0">
      <alignment wrapText="1"/>
    </xf>
    <xf numFmtId="9" fontId="6"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Protection="0">
      <alignment horizontal="left" vertical="center"/>
    </xf>
    <xf numFmtId="0" fontId="13" fillId="0" borderId="0" applyNumberFormat="0" applyFill="0" applyBorder="0" applyProtection="0">
      <alignment vertical="top"/>
    </xf>
    <xf numFmtId="0" fontId="12" fillId="0" borderId="43" applyNumberFormat="0" applyFill="0" applyAlignment="0" applyProtection="0"/>
    <xf numFmtId="0" fontId="14" fillId="0" borderId="0" applyNumberFormat="0" applyFill="0" applyBorder="0" applyProtection="0">
      <alignment horizontal="right" vertical="center"/>
    </xf>
    <xf numFmtId="0" fontId="15" fillId="0" borderId="44" applyNumberFormat="0" applyFill="0" applyAlignment="0" applyProtection="0"/>
    <xf numFmtId="0" fontId="6" fillId="0" borderId="0" applyNumberFormat="0" applyFont="0" applyFill="0" applyBorder="0" applyProtection="0">
      <alignment horizontal="center"/>
    </xf>
    <xf numFmtId="0" fontId="16" fillId="0" borderId="0" applyNumberFormat="0" applyFill="0" applyBorder="0" applyAlignment="0" applyProtection="0"/>
  </cellStyleXfs>
  <cellXfs count="626">
    <xf numFmtId="0" fontId="0" fillId="0" borderId="0" xfId="0"/>
    <xf numFmtId="0" fontId="0" fillId="0" borderId="0" xfId="0" applyAlignment="1">
      <alignment vertical="center"/>
    </xf>
    <xf numFmtId="0" fontId="0" fillId="0" borderId="0" xfId="0" applyBorder="1" applyAlignment="1">
      <alignment vertical="center"/>
    </xf>
    <xf numFmtId="0" fontId="18" fillId="0" borderId="0" xfId="0" applyFont="1" applyAlignment="1">
      <alignment vertical="center"/>
    </xf>
    <xf numFmtId="0" fontId="18" fillId="2" borderId="0" xfId="0" applyFont="1" applyFill="1" applyAlignment="1">
      <alignment vertical="center"/>
    </xf>
    <xf numFmtId="0" fontId="18" fillId="2" borderId="0" xfId="0" applyFont="1" applyFill="1" applyBorder="1" applyAlignment="1">
      <alignment horizontal="right" vertical="center"/>
    </xf>
    <xf numFmtId="0" fontId="18" fillId="2" borderId="0" xfId="0" applyFont="1" applyFill="1" applyBorder="1" applyAlignment="1">
      <alignment vertical="center"/>
    </xf>
    <xf numFmtId="0" fontId="0" fillId="2" borderId="0" xfId="0" applyFill="1" applyAlignment="1">
      <alignment vertical="center"/>
    </xf>
    <xf numFmtId="0" fontId="18" fillId="0" borderId="0" xfId="0" applyFont="1" applyBorder="1" applyAlignment="1">
      <alignment vertical="center"/>
    </xf>
    <xf numFmtId="0" fontId="18" fillId="2" borderId="0" xfId="0" applyFont="1" applyFill="1" applyAlignment="1">
      <alignment horizontal="center" vertical="center"/>
    </xf>
    <xf numFmtId="0" fontId="18" fillId="2" borderId="1" xfId="0" applyFont="1" applyFill="1" applyBorder="1" applyAlignment="1">
      <alignment vertical="center"/>
    </xf>
    <xf numFmtId="0" fontId="18" fillId="0" borderId="0" xfId="0" applyFont="1" applyAlignment="1">
      <alignment vertical="center" wrapText="1"/>
    </xf>
    <xf numFmtId="0" fontId="0" fillId="0" borderId="0" xfId="0" applyAlignment="1">
      <alignment vertical="center" wrapText="1"/>
    </xf>
    <xf numFmtId="0" fontId="19" fillId="2" borderId="0" xfId="0" applyFont="1" applyFill="1" applyAlignment="1">
      <alignment vertical="center"/>
    </xf>
    <xf numFmtId="6" fontId="21" fillId="2" borderId="0" xfId="0" applyNumberFormat="1" applyFont="1" applyFill="1" applyBorder="1" applyAlignment="1">
      <alignment vertical="center"/>
    </xf>
    <xf numFmtId="0" fontId="18" fillId="2" borderId="0" xfId="0" applyFont="1" applyFill="1" applyAlignment="1">
      <alignment horizontal="center"/>
    </xf>
    <xf numFmtId="0" fontId="19" fillId="2" borderId="0" xfId="0" applyFont="1" applyFill="1" applyBorder="1" applyAlignment="1">
      <alignment horizontal="left" vertical="center" wrapText="1"/>
    </xf>
    <xf numFmtId="8" fontId="22" fillId="0" borderId="0" xfId="0" applyNumberFormat="1" applyFont="1" applyAlignment="1">
      <alignment horizontal="center" vertical="center"/>
    </xf>
    <xf numFmtId="0" fontId="23" fillId="2" borderId="1" xfId="0" applyFont="1" applyFill="1" applyBorder="1" applyAlignment="1">
      <alignment vertical="center"/>
    </xf>
    <xf numFmtId="0" fontId="18" fillId="3" borderId="0" xfId="0" applyFont="1" applyFill="1" applyBorder="1" applyAlignment="1">
      <alignment horizontal="right" vertical="center"/>
    </xf>
    <xf numFmtId="0" fontId="20" fillId="2" borderId="0" xfId="0" applyFont="1" applyFill="1" applyBorder="1" applyAlignment="1">
      <alignment horizontal="center" vertical="center"/>
    </xf>
    <xf numFmtId="0" fontId="26" fillId="2" borderId="0" xfId="0" applyFont="1" applyFill="1" applyBorder="1" applyAlignment="1">
      <alignment vertical="center"/>
    </xf>
    <xf numFmtId="0" fontId="27" fillId="2" borderId="0" xfId="0" applyFont="1" applyFill="1" applyAlignment="1">
      <alignment horizontal="center" vertical="center"/>
    </xf>
    <xf numFmtId="0" fontId="18" fillId="0" borderId="0" xfId="0" applyFont="1" applyAlignment="1">
      <alignment horizontal="left" vertical="center"/>
    </xf>
    <xf numFmtId="0" fontId="18" fillId="2" borderId="0" xfId="0" applyFont="1" applyFill="1" applyBorder="1" applyAlignment="1">
      <alignment horizontal="center" vertical="center"/>
    </xf>
    <xf numFmtId="0" fontId="18" fillId="3" borderId="0" xfId="0" applyFont="1" applyFill="1" applyBorder="1" applyAlignment="1">
      <alignment horizontal="center" vertical="center"/>
    </xf>
    <xf numFmtId="0" fontId="18" fillId="2" borderId="1" xfId="0" applyFont="1" applyFill="1" applyBorder="1" applyAlignment="1">
      <alignment horizontal="center" vertical="center"/>
    </xf>
    <xf numFmtId="0" fontId="20" fillId="3" borderId="0" xfId="0" applyFont="1" applyFill="1" applyBorder="1" applyAlignment="1">
      <alignment horizontal="center" vertical="center"/>
    </xf>
    <xf numFmtId="0" fontId="19" fillId="2" borderId="0" xfId="0" applyFont="1" applyFill="1" applyBorder="1" applyAlignment="1">
      <alignment horizontal="center" vertical="center"/>
    </xf>
    <xf numFmtId="0" fontId="18" fillId="0" borderId="0" xfId="0" applyFont="1" applyBorder="1" applyAlignment="1">
      <alignment horizontal="center" vertical="center"/>
    </xf>
    <xf numFmtId="0" fontId="18" fillId="0" borderId="0" xfId="0" applyFont="1" applyAlignment="1">
      <alignment horizontal="center" vertical="center"/>
    </xf>
    <xf numFmtId="0" fontId="18" fillId="0" borderId="1" xfId="0" applyFont="1" applyBorder="1" applyAlignment="1">
      <alignment vertical="center"/>
    </xf>
    <xf numFmtId="0" fontId="18" fillId="0" borderId="1" xfId="0" applyFont="1" applyBorder="1" applyAlignment="1">
      <alignment horizontal="center" vertical="center"/>
    </xf>
    <xf numFmtId="0" fontId="18" fillId="3" borderId="0" xfId="0" applyFont="1" applyFill="1" applyAlignment="1">
      <alignment vertical="center"/>
    </xf>
    <xf numFmtId="14" fontId="18" fillId="3" borderId="0" xfId="0" applyNumberFormat="1" applyFont="1" applyFill="1" applyBorder="1" applyAlignment="1">
      <alignment horizontal="center" vertical="center"/>
    </xf>
    <xf numFmtId="6" fontId="18" fillId="3" borderId="2" xfId="0" applyNumberFormat="1" applyFont="1" applyFill="1" applyBorder="1" applyAlignment="1">
      <alignment horizontal="center" vertical="center"/>
    </xf>
    <xf numFmtId="0" fontId="28" fillId="0" borderId="1" xfId="0" applyFont="1" applyBorder="1" applyAlignment="1">
      <alignment vertical="center"/>
    </xf>
    <xf numFmtId="0" fontId="28" fillId="2" borderId="1" xfId="0" applyFont="1" applyFill="1" applyBorder="1" applyAlignment="1">
      <alignment vertical="center"/>
    </xf>
    <xf numFmtId="0" fontId="24" fillId="0" borderId="0" xfId="0" applyFont="1" applyAlignment="1">
      <alignment vertical="center"/>
    </xf>
    <xf numFmtId="0" fontId="26" fillId="0" borderId="0" xfId="0" applyFont="1" applyAlignment="1">
      <alignment vertical="center"/>
    </xf>
    <xf numFmtId="0" fontId="20" fillId="2" borderId="0" xfId="0" applyFont="1" applyFill="1" applyAlignment="1">
      <alignment vertical="center"/>
    </xf>
    <xf numFmtId="0" fontId="20" fillId="2" borderId="0" xfId="0" applyFont="1" applyFill="1" applyAlignment="1">
      <alignment horizontal="center" vertical="center"/>
    </xf>
    <xf numFmtId="0" fontId="0" fillId="2" borderId="0" xfId="0" applyFill="1" applyBorder="1" applyAlignment="1">
      <alignment vertical="center"/>
    </xf>
    <xf numFmtId="0" fontId="0" fillId="2" borderId="0" xfId="0" applyFill="1" applyBorder="1" applyAlignment="1">
      <alignment horizontal="center" vertical="center"/>
    </xf>
    <xf numFmtId="6" fontId="26" fillId="2" borderId="0" xfId="0" applyNumberFormat="1" applyFont="1" applyFill="1" applyBorder="1" applyAlignment="1">
      <alignment horizontal="center" vertical="center"/>
    </xf>
    <xf numFmtId="6" fontId="18" fillId="3" borderId="0" xfId="0" applyNumberFormat="1" applyFont="1" applyFill="1" applyBorder="1" applyAlignment="1">
      <alignment horizontal="right" vertical="center"/>
    </xf>
    <xf numFmtId="0" fontId="0" fillId="0" borderId="0" xfId="0" applyAlignment="1" applyProtection="1">
      <alignment horizontal="center"/>
      <protection locked="0"/>
    </xf>
    <xf numFmtId="0" fontId="0" fillId="2" borderId="45" xfId="0" applyFill="1" applyBorder="1" applyProtection="1">
      <protection locked="0"/>
    </xf>
    <xf numFmtId="0" fontId="0" fillId="0" borderId="0" xfId="0" applyProtection="1">
      <protection locked="0"/>
    </xf>
    <xf numFmtId="0" fontId="0" fillId="0" borderId="0" xfId="0"/>
    <xf numFmtId="0" fontId="0" fillId="0" borderId="0" xfId="0" applyAlignment="1">
      <alignment vertical="center"/>
    </xf>
    <xf numFmtId="0" fontId="0" fillId="0" borderId="0" xfId="0" applyBorder="1" applyAlignment="1">
      <alignment vertical="center"/>
    </xf>
    <xf numFmtId="0" fontId="18" fillId="0" borderId="0" xfId="0" applyFont="1" applyAlignment="1">
      <alignment vertical="center"/>
    </xf>
    <xf numFmtId="0" fontId="18" fillId="2" borderId="0" xfId="0" applyFont="1" applyFill="1" applyAlignment="1">
      <alignment vertical="center"/>
    </xf>
    <xf numFmtId="0" fontId="19" fillId="2" borderId="0" xfId="0" applyFont="1" applyFill="1" applyBorder="1" applyAlignment="1">
      <alignment horizontal="center" vertical="center"/>
    </xf>
    <xf numFmtId="0" fontId="18" fillId="2" borderId="0" xfId="0" applyFont="1" applyFill="1" applyBorder="1" applyAlignment="1">
      <alignment horizontal="right" vertical="center"/>
    </xf>
    <xf numFmtId="0" fontId="18" fillId="2" borderId="0" xfId="0" applyFont="1" applyFill="1" applyBorder="1" applyAlignment="1">
      <alignment vertical="center"/>
    </xf>
    <xf numFmtId="0" fontId="0" fillId="2" borderId="0" xfId="0" applyFill="1" applyAlignment="1">
      <alignment vertical="center"/>
    </xf>
    <xf numFmtId="0" fontId="18" fillId="0" borderId="0" xfId="0" applyFont="1" applyBorder="1" applyAlignment="1">
      <alignment vertical="center"/>
    </xf>
    <xf numFmtId="0" fontId="18" fillId="2" borderId="0" xfId="0" applyFont="1" applyFill="1" applyAlignment="1">
      <alignment horizontal="center" vertical="center"/>
    </xf>
    <xf numFmtId="0" fontId="18" fillId="3"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Alignment="1">
      <alignment vertical="center"/>
    </xf>
    <xf numFmtId="0" fontId="18" fillId="0" borderId="0" xfId="0" applyFont="1" applyAlignment="1">
      <alignment horizontal="center" vertical="center"/>
    </xf>
    <xf numFmtId="8" fontId="22" fillId="0" borderId="0" xfId="0" applyNumberFormat="1" applyFont="1" applyAlignment="1">
      <alignment horizontal="center" vertical="center"/>
    </xf>
    <xf numFmtId="0" fontId="0" fillId="2" borderId="0" xfId="0" applyFill="1"/>
    <xf numFmtId="0" fontId="18" fillId="3" borderId="0" xfId="0" applyFont="1" applyFill="1" applyAlignment="1">
      <alignment horizontal="center" vertical="center"/>
    </xf>
    <xf numFmtId="0" fontId="0" fillId="2" borderId="46" xfId="0" applyFill="1" applyBorder="1" applyProtection="1">
      <protection locked="0"/>
    </xf>
    <xf numFmtId="0" fontId="0" fillId="2" borderId="47" xfId="0" applyFill="1" applyBorder="1" applyProtection="1">
      <protection locked="0"/>
    </xf>
    <xf numFmtId="0" fontId="0" fillId="2" borderId="48" xfId="0" applyFill="1" applyBorder="1" applyProtection="1">
      <protection locked="0"/>
    </xf>
    <xf numFmtId="0" fontId="0" fillId="2" borderId="0" xfId="0" applyFill="1" applyBorder="1" applyProtection="1">
      <protection locked="0"/>
    </xf>
    <xf numFmtId="0" fontId="29" fillId="2" borderId="49" xfId="0" applyFont="1" applyFill="1" applyBorder="1" applyProtection="1">
      <protection locked="0"/>
    </xf>
    <xf numFmtId="0" fontId="29" fillId="0" borderId="0" xfId="0" applyFont="1" applyProtection="1">
      <protection locked="0"/>
    </xf>
    <xf numFmtId="0" fontId="30" fillId="2" borderId="0" xfId="0" applyFont="1" applyFill="1" applyBorder="1" applyAlignment="1" applyProtection="1">
      <alignment horizontal="right" vertical="center"/>
      <protection locked="0"/>
    </xf>
    <xf numFmtId="0" fontId="29" fillId="0" borderId="4" xfId="0" applyFont="1" applyBorder="1" applyProtection="1">
      <protection locked="0"/>
    </xf>
    <xf numFmtId="0" fontId="0" fillId="0" borderId="48" xfId="0" applyBorder="1" applyProtection="1">
      <protection locked="0"/>
    </xf>
    <xf numFmtId="0" fontId="29" fillId="0" borderId="49" xfId="0" applyFont="1" applyBorder="1" applyProtection="1">
      <protection locked="0"/>
    </xf>
    <xf numFmtId="0" fontId="0" fillId="0" borderId="49" xfId="0" applyBorder="1" applyProtection="1">
      <protection locked="0"/>
    </xf>
    <xf numFmtId="0" fontId="31" fillId="4" borderId="5" xfId="0" applyFont="1" applyFill="1" applyBorder="1" applyProtection="1">
      <protection locked="0"/>
    </xf>
    <xf numFmtId="0" fontId="0" fillId="4" borderId="3" xfId="0" applyFill="1" applyBorder="1" applyProtection="1">
      <protection locked="0"/>
    </xf>
    <xf numFmtId="0" fontId="0" fillId="3" borderId="5" xfId="0" applyFill="1" applyBorder="1" applyProtection="1">
      <protection locked="0"/>
    </xf>
    <xf numFmtId="0" fontId="0" fillId="3" borderId="3" xfId="0" applyFill="1" applyBorder="1" applyProtection="1">
      <protection locked="0"/>
    </xf>
    <xf numFmtId="0" fontId="31" fillId="3" borderId="3" xfId="0" applyFont="1" applyFill="1" applyBorder="1" applyAlignment="1" applyProtection="1">
      <alignment horizontal="left"/>
      <protection locked="0"/>
    </xf>
    <xf numFmtId="0" fontId="0" fillId="3" borderId="6" xfId="0" applyFill="1" applyBorder="1" applyProtection="1">
      <protection locked="0"/>
    </xf>
    <xf numFmtId="9" fontId="0" fillId="0" borderId="0" xfId="0" applyNumberFormat="1" applyProtection="1">
      <protection locked="0"/>
    </xf>
    <xf numFmtId="0" fontId="0" fillId="2" borderId="0" xfId="0" applyFill="1" applyProtection="1">
      <protection locked="0"/>
    </xf>
    <xf numFmtId="0" fontId="32" fillId="4" borderId="2" xfId="0" applyFont="1" applyFill="1" applyBorder="1" applyAlignment="1" applyProtection="1">
      <alignment horizontal="left" indent="1"/>
      <protection locked="0"/>
    </xf>
    <xf numFmtId="0" fontId="0" fillId="4" borderId="0" xfId="0" applyFill="1" applyBorder="1" applyAlignment="1" applyProtection="1">
      <alignment horizontal="left"/>
      <protection locked="0"/>
    </xf>
    <xf numFmtId="0" fontId="31" fillId="3" borderId="2" xfId="0" applyFont="1" applyFill="1" applyBorder="1" applyProtection="1">
      <protection locked="0"/>
    </xf>
    <xf numFmtId="0" fontId="33" fillId="3" borderId="0" xfId="0" applyFont="1" applyFill="1" applyBorder="1" applyProtection="1">
      <protection locked="0"/>
    </xf>
    <xf numFmtId="0" fontId="0" fillId="3" borderId="0" xfId="0" applyFill="1" applyBorder="1" applyAlignment="1" applyProtection="1">
      <alignment vertical="center"/>
      <protection locked="0"/>
    </xf>
    <xf numFmtId="10" fontId="0" fillId="0" borderId="0" xfId="0" applyNumberFormat="1" applyProtection="1">
      <protection locked="0"/>
    </xf>
    <xf numFmtId="14" fontId="0" fillId="0" borderId="0" xfId="0" applyNumberFormat="1" applyProtection="1">
      <protection locked="0"/>
    </xf>
    <xf numFmtId="0" fontId="31" fillId="4" borderId="2" xfId="0" applyFont="1" applyFill="1" applyBorder="1" applyAlignment="1" applyProtection="1">
      <alignment horizontal="left" indent="1"/>
      <protection locked="0"/>
    </xf>
    <xf numFmtId="0" fontId="0" fillId="4" borderId="0" xfId="0" applyFont="1" applyFill="1" applyBorder="1" applyAlignment="1" applyProtection="1">
      <alignment horizontal="left"/>
      <protection locked="0"/>
    </xf>
    <xf numFmtId="9" fontId="6" fillId="0" borderId="0" xfId="7" applyFont="1" applyProtection="1">
      <protection locked="0"/>
    </xf>
    <xf numFmtId="0" fontId="34" fillId="4" borderId="2" xfId="0" applyFont="1" applyFill="1" applyBorder="1" applyAlignment="1" applyProtection="1">
      <alignment horizontal="left" indent="1"/>
      <protection locked="0"/>
    </xf>
    <xf numFmtId="0" fontId="35" fillId="4" borderId="0" xfId="0" applyFont="1" applyFill="1" applyBorder="1" applyAlignment="1" applyProtection="1">
      <alignment horizontal="left" indent="1"/>
      <protection locked="0"/>
    </xf>
    <xf numFmtId="0" fontId="34" fillId="4" borderId="0" xfId="0" applyFont="1" applyFill="1" applyBorder="1" applyAlignment="1" applyProtection="1">
      <alignment horizontal="left"/>
      <protection locked="0"/>
    </xf>
    <xf numFmtId="0" fontId="31" fillId="3" borderId="2" xfId="0" applyFont="1" applyFill="1" applyBorder="1" applyAlignment="1" applyProtection="1">
      <alignment horizontal="left"/>
      <protection locked="0"/>
    </xf>
    <xf numFmtId="0" fontId="36" fillId="3" borderId="0" xfId="0" applyFont="1" applyFill="1" applyBorder="1" applyAlignment="1" applyProtection="1">
      <alignment horizontal="left"/>
      <protection locked="0"/>
    </xf>
    <xf numFmtId="0" fontId="18" fillId="3" borderId="0" xfId="0" applyFont="1" applyFill="1" applyBorder="1" applyProtection="1">
      <protection locked="0"/>
    </xf>
    <xf numFmtId="0" fontId="7" fillId="4" borderId="0" xfId="1" applyFill="1" applyBorder="1" applyAlignment="1" applyProtection="1">
      <alignment horizontal="left"/>
      <protection locked="0"/>
    </xf>
    <xf numFmtId="0" fontId="19" fillId="0" borderId="0" xfId="0" applyFont="1" applyProtection="1">
      <protection locked="0"/>
    </xf>
    <xf numFmtId="1" fontId="0" fillId="4" borderId="0" xfId="0" applyNumberFormat="1" applyFill="1" applyBorder="1" applyAlignment="1" applyProtection="1">
      <alignment horizontal="left"/>
      <protection locked="0"/>
    </xf>
    <xf numFmtId="0" fontId="35" fillId="4" borderId="7" xfId="0" applyFont="1" applyFill="1" applyBorder="1" applyProtection="1">
      <protection locked="0"/>
    </xf>
    <xf numFmtId="0" fontId="0" fillId="4" borderId="1" xfId="0" applyFill="1" applyBorder="1" applyProtection="1">
      <protection locked="0"/>
    </xf>
    <xf numFmtId="0" fontId="0" fillId="3" borderId="7" xfId="0" applyFill="1" applyBorder="1" applyProtection="1">
      <protection locked="0"/>
    </xf>
    <xf numFmtId="0" fontId="0" fillId="3" borderId="1" xfId="0" applyFill="1" applyBorder="1" applyProtection="1">
      <protection locked="0"/>
    </xf>
    <xf numFmtId="0" fontId="0" fillId="3" borderId="1" xfId="0" applyFill="1" applyBorder="1" applyAlignment="1" applyProtection="1">
      <alignment horizontal="left" vertical="top" wrapText="1"/>
      <protection locked="0"/>
    </xf>
    <xf numFmtId="0" fontId="0" fillId="3" borderId="8" xfId="0" applyFill="1" applyBorder="1" applyProtection="1">
      <protection locked="0"/>
    </xf>
    <xf numFmtId="0" fontId="0" fillId="0" borderId="0" xfId="0" applyBorder="1" applyProtection="1">
      <protection locked="0"/>
    </xf>
    <xf numFmtId="0" fontId="31" fillId="0" borderId="0" xfId="0" applyFont="1" applyFill="1" applyBorder="1" applyProtection="1">
      <protection locked="0"/>
    </xf>
    <xf numFmtId="14" fontId="0" fillId="0" borderId="0" xfId="0" applyNumberFormat="1" applyBorder="1" applyAlignment="1" applyProtection="1">
      <alignment horizontal="left"/>
      <protection locked="0"/>
    </xf>
    <xf numFmtId="0" fontId="31" fillId="5" borderId="50" xfId="0" applyFont="1" applyFill="1" applyBorder="1" applyAlignment="1" applyProtection="1">
      <alignment horizontal="center" vertical="center"/>
      <protection locked="0"/>
    </xf>
    <xf numFmtId="0" fontId="37" fillId="5" borderId="51" xfId="0" applyFont="1" applyFill="1" applyBorder="1" applyAlignment="1" applyProtection="1">
      <alignment horizontal="center" vertical="center"/>
      <protection locked="0"/>
    </xf>
    <xf numFmtId="0" fontId="37" fillId="5" borderId="51" xfId="0" applyFont="1" applyFill="1" applyBorder="1" applyAlignment="1" applyProtection="1">
      <alignment horizontal="center" vertical="center" wrapText="1"/>
      <protection locked="0"/>
    </xf>
    <xf numFmtId="0" fontId="37" fillId="5" borderId="9" xfId="0" applyFont="1" applyFill="1" applyBorder="1" applyAlignment="1" applyProtection="1">
      <alignment horizontal="center" vertical="center" wrapText="1"/>
      <protection locked="0"/>
    </xf>
    <xf numFmtId="0" fontId="31" fillId="0" borderId="52" xfId="0" applyFont="1" applyBorder="1" applyAlignment="1" applyProtection="1">
      <alignment horizontal="left"/>
      <protection locked="0"/>
    </xf>
    <xf numFmtId="0" fontId="31" fillId="0" borderId="52" xfId="0" applyFont="1" applyBorder="1" applyAlignment="1" applyProtection="1">
      <alignment horizontal="right"/>
      <protection locked="0"/>
    </xf>
    <xf numFmtId="0" fontId="31" fillId="0" borderId="52" xfId="0" applyFont="1" applyBorder="1" applyAlignment="1" applyProtection="1">
      <alignment horizontal="center"/>
      <protection locked="0"/>
    </xf>
    <xf numFmtId="0" fontId="31" fillId="0" borderId="0" xfId="0" applyFont="1" applyBorder="1" applyAlignment="1" applyProtection="1">
      <alignment horizontal="center"/>
      <protection locked="0"/>
    </xf>
    <xf numFmtId="0" fontId="38" fillId="0" borderId="0" xfId="0" applyFont="1" applyAlignment="1" applyProtection="1">
      <alignment horizontal="center" vertical="center"/>
      <protection locked="0"/>
    </xf>
    <xf numFmtId="49" fontId="0" fillId="0" borderId="10"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protection locked="0"/>
    </xf>
    <xf numFmtId="2" fontId="0" fillId="0" borderId="10" xfId="0" applyNumberFormat="1" applyBorder="1" applyAlignment="1" applyProtection="1">
      <alignment vertical="center" wrapText="1"/>
      <protection locked="0"/>
    </xf>
    <xf numFmtId="167" fontId="0" fillId="0" borderId="6" xfId="0" applyNumberFormat="1" applyBorder="1" applyAlignment="1" applyProtection="1">
      <alignment horizontal="right" vertical="center" wrapText="1"/>
      <protection locked="0"/>
    </xf>
    <xf numFmtId="9" fontId="6" fillId="0" borderId="11" xfId="7" applyFont="1" applyBorder="1" applyAlignment="1" applyProtection="1">
      <alignment horizontal="right" vertical="center" wrapText="1"/>
      <protection locked="0"/>
    </xf>
    <xf numFmtId="4" fontId="0" fillId="0" borderId="11" xfId="0" applyNumberFormat="1" applyBorder="1" applyAlignment="1" applyProtection="1">
      <alignment horizontal="right" vertical="center" wrapText="1"/>
    </xf>
    <xf numFmtId="43" fontId="6" fillId="0" borderId="0" xfId="3" applyFont="1" applyProtection="1">
      <protection locked="0"/>
    </xf>
    <xf numFmtId="0" fontId="0" fillId="3" borderId="12" xfId="0" applyFill="1" applyBorder="1" applyAlignment="1" applyProtection="1">
      <alignment horizontal="center" vertical="center"/>
      <protection locked="0"/>
    </xf>
    <xf numFmtId="167" fontId="0" fillId="0" borderId="12" xfId="0" applyNumberFormat="1" applyBorder="1" applyAlignment="1" applyProtection="1">
      <alignment horizontal="center" vertical="center" wrapText="1"/>
      <protection locked="0"/>
    </xf>
    <xf numFmtId="9" fontId="6" fillId="0" borderId="12" xfId="7" applyFont="1" applyBorder="1" applyAlignment="1" applyProtection="1">
      <alignment horizontal="center" vertical="center" wrapText="1"/>
      <protection locked="0"/>
    </xf>
    <xf numFmtId="167" fontId="0" fillId="0" borderId="0" xfId="0" applyNumberFormat="1" applyBorder="1" applyAlignment="1" applyProtection="1">
      <alignment horizontal="center" vertical="center" wrapText="1"/>
      <protection locked="0"/>
    </xf>
    <xf numFmtId="9" fontId="6" fillId="0" borderId="13" xfId="7" applyFont="1" applyBorder="1" applyAlignment="1" applyProtection="1">
      <alignment horizontal="center" vertical="center" wrapText="1"/>
      <protection locked="0"/>
    </xf>
    <xf numFmtId="49" fontId="0" fillId="0" borderId="14" xfId="0" applyNumberFormat="1" applyBorder="1" applyAlignment="1" applyProtection="1">
      <alignment horizontal="center" vertical="center" wrapText="1"/>
      <protection locked="0"/>
    </xf>
    <xf numFmtId="0" fontId="0" fillId="3" borderId="15" xfId="0" applyFill="1" applyBorder="1" applyAlignment="1" applyProtection="1">
      <alignment horizontal="center" vertical="center"/>
      <protection locked="0"/>
    </xf>
    <xf numFmtId="2" fontId="0" fillId="3" borderId="12" xfId="0" applyNumberFormat="1" applyFill="1" applyBorder="1" applyAlignment="1" applyProtection="1">
      <alignment horizontal="center" vertical="center" wrapText="1"/>
      <protection locked="0"/>
    </xf>
    <xf numFmtId="167" fontId="0" fillId="3" borderId="16" xfId="0" applyNumberFormat="1" applyFill="1" applyBorder="1" applyAlignment="1" applyProtection="1">
      <alignment horizontal="center" vertical="center" wrapText="1"/>
      <protection locked="0"/>
    </xf>
    <xf numFmtId="9" fontId="6" fillId="3" borderId="1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9" fontId="0" fillId="0" borderId="18" xfId="0" applyNumberFormat="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167" fontId="0" fillId="3" borderId="19" xfId="0" applyNumberFormat="1" applyFill="1" applyBorder="1" applyAlignment="1" applyProtection="1">
      <alignment horizontal="center" vertical="center" wrapText="1"/>
      <protection locked="0"/>
    </xf>
    <xf numFmtId="9" fontId="6" fillId="3" borderId="13" xfId="7" applyFont="1" applyFill="1" applyBorder="1" applyAlignment="1" applyProtection="1">
      <alignment horizontal="center" vertical="center" wrapText="1"/>
      <protection locked="0"/>
    </xf>
    <xf numFmtId="4" fontId="0" fillId="3" borderId="20" xfId="0" applyNumberFormat="1" applyFill="1" applyBorder="1" applyAlignment="1" applyProtection="1">
      <alignment horizontal="center" vertical="center" wrapText="1"/>
    </xf>
    <xf numFmtId="49" fontId="0" fillId="0" borderId="21" xfId="0" applyNumberFormat="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23" xfId="0" applyNumberFormat="1" applyFill="1" applyBorder="1" applyAlignment="1" applyProtection="1">
      <alignment horizontal="center" vertical="center" wrapText="1"/>
      <protection locked="0"/>
    </xf>
    <xf numFmtId="9" fontId="6" fillId="3" borderId="22" xfId="7" applyFont="1" applyFill="1" applyBorder="1" applyAlignment="1" applyProtection="1">
      <alignment horizontal="center" vertical="center" wrapText="1"/>
      <protection locked="0"/>
    </xf>
    <xf numFmtId="4" fontId="0" fillId="3" borderId="24" xfId="0" applyNumberFormat="1" applyFill="1" applyBorder="1" applyAlignment="1" applyProtection="1">
      <alignment horizontal="center" vertical="center" wrapText="1"/>
    </xf>
    <xf numFmtId="0" fontId="0" fillId="0" borderId="15" xfId="0" applyBorder="1" applyAlignment="1" applyProtection="1">
      <alignment horizontal="center" vertical="center"/>
      <protection locked="0"/>
    </xf>
    <xf numFmtId="2" fontId="0" fillId="0" borderId="12" xfId="0" applyNumberFormat="1" applyBorder="1" applyAlignment="1" applyProtection="1">
      <alignment horizontal="center" vertical="center" wrapText="1"/>
      <protection locked="0"/>
    </xf>
    <xf numFmtId="167" fontId="0" fillId="0" borderId="16"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0" fontId="0" fillId="0" borderId="2" xfId="0" applyBorder="1" applyAlignment="1" applyProtection="1">
      <alignment horizontal="center" vertical="center"/>
      <protection locked="0"/>
    </xf>
    <xf numFmtId="2" fontId="0" fillId="0" borderId="13" xfId="0" applyNumberFormat="1" applyBorder="1" applyAlignment="1" applyProtection="1">
      <alignment horizontal="center" vertical="center" wrapText="1"/>
      <protection locked="0"/>
    </xf>
    <xf numFmtId="167" fontId="0" fillId="0" borderId="19" xfId="0" applyNumberFormat="1" applyBorder="1" applyAlignment="1" applyProtection="1">
      <alignment horizontal="center" vertical="center" wrapText="1"/>
      <protection locked="0"/>
    </xf>
    <xf numFmtId="4" fontId="0" fillId="0" borderId="20" xfId="0" applyNumberFormat="1" applyBorder="1" applyAlignment="1" applyProtection="1">
      <alignment horizontal="center" vertical="center" wrapText="1"/>
    </xf>
    <xf numFmtId="0" fontId="0" fillId="0" borderId="25" xfId="0" applyBorder="1" applyAlignment="1" applyProtection="1">
      <alignment horizontal="center" vertical="center"/>
      <protection locked="0"/>
    </xf>
    <xf numFmtId="2" fontId="0" fillId="0" borderId="22" xfId="0" applyNumberFormat="1" applyBorder="1" applyAlignment="1" applyProtection="1">
      <alignment horizontal="center" vertical="center" wrapText="1"/>
      <protection locked="0"/>
    </xf>
    <xf numFmtId="167" fontId="0" fillId="0" borderId="23" xfId="0" applyNumberFormat="1" applyBorder="1" applyAlignment="1" applyProtection="1">
      <alignment horizontal="center" vertical="center" wrapText="1"/>
      <protection locked="0"/>
    </xf>
    <xf numFmtId="9" fontId="6" fillId="0" borderId="22" xfId="7" applyFont="1" applyBorder="1" applyAlignment="1" applyProtection="1">
      <alignment horizontal="center" vertical="center" wrapText="1"/>
      <protection locked="0"/>
    </xf>
    <xf numFmtId="4" fontId="0" fillId="0" borderId="24" xfId="0" applyNumberFormat="1" applyBorder="1" applyAlignment="1" applyProtection="1">
      <alignment horizontal="center" vertical="center" wrapText="1"/>
    </xf>
    <xf numFmtId="49" fontId="0" fillId="0" borderId="0" xfId="0" applyNumberFormat="1" applyBorder="1" applyAlignment="1" applyProtection="1">
      <alignment horizontal="left" vertical="center" wrapText="1"/>
      <protection locked="0"/>
    </xf>
    <xf numFmtId="0" fontId="0" fillId="0" borderId="0" xfId="0" applyBorder="1" applyAlignment="1" applyProtection="1">
      <alignment horizontal="left" vertical="center"/>
      <protection locked="0"/>
    </xf>
    <xf numFmtId="2" fontId="0" fillId="0" borderId="0" xfId="0" applyNumberFormat="1" applyBorder="1" applyAlignment="1" applyProtection="1">
      <alignment vertical="center" wrapText="1"/>
      <protection locked="0"/>
    </xf>
    <xf numFmtId="167" fontId="0" fillId="0" borderId="0" xfId="0" applyNumberFormat="1" applyBorder="1" applyAlignment="1" applyProtection="1">
      <alignment horizontal="right" vertical="center" wrapText="1"/>
      <protection locked="0"/>
    </xf>
    <xf numFmtId="9" fontId="6" fillId="0" borderId="0" xfId="7" applyFont="1" applyBorder="1" applyAlignment="1" applyProtection="1">
      <alignment horizontal="right" vertical="center" wrapText="1"/>
      <protection locked="0"/>
    </xf>
    <xf numFmtId="4" fontId="0" fillId="0" borderId="0" xfId="0" applyNumberFormat="1" applyBorder="1" applyAlignment="1" applyProtection="1">
      <alignment horizontal="right" vertical="center" wrapText="1"/>
    </xf>
    <xf numFmtId="0" fontId="31" fillId="0" borderId="0" xfId="0" applyFont="1" applyBorder="1" applyAlignment="1" applyProtection="1">
      <alignment vertical="center"/>
      <protection locked="0"/>
    </xf>
    <xf numFmtId="14" fontId="0" fillId="0" borderId="0" xfId="0" applyNumberFormat="1" applyBorder="1" applyAlignment="1" applyProtection="1">
      <alignment horizontal="left" vertical="center"/>
      <protection locked="0"/>
    </xf>
    <xf numFmtId="4" fontId="39" fillId="0" borderId="26" xfId="0" applyNumberFormat="1" applyFont="1" applyBorder="1" applyAlignment="1" applyProtection="1">
      <alignment horizontal="center" vertical="center"/>
      <protection locked="0"/>
    </xf>
    <xf numFmtId="4" fontId="39" fillId="3" borderId="27" xfId="0" applyNumberFormat="1" applyFont="1" applyFill="1" applyBorder="1" applyAlignment="1" applyProtection="1">
      <alignment horizontal="center" vertical="center"/>
    </xf>
    <xf numFmtId="0" fontId="0" fillId="0" borderId="4" xfId="0" applyBorder="1" applyProtection="1">
      <protection locked="0"/>
    </xf>
    <xf numFmtId="14" fontId="0" fillId="0" borderId="0" xfId="0" applyNumberFormat="1" applyFont="1" applyBorder="1" applyAlignment="1" applyProtection="1">
      <alignment horizontal="left" vertical="center"/>
      <protection locked="0"/>
    </xf>
    <xf numFmtId="4" fontId="39" fillId="0" borderId="3" xfId="0" applyNumberFormat="1" applyFont="1" applyBorder="1" applyAlignment="1" applyProtection="1">
      <alignment horizontal="center" vertical="center"/>
      <protection locked="0"/>
    </xf>
    <xf numFmtId="4" fontId="39" fillId="0" borderId="28" xfId="0" applyNumberFormat="1" applyFont="1" applyBorder="1" applyAlignment="1" applyProtection="1">
      <alignment horizontal="center" vertical="center"/>
    </xf>
    <xf numFmtId="4" fontId="40" fillId="0" borderId="26" xfId="0" applyNumberFormat="1" applyFont="1" applyBorder="1" applyAlignment="1" applyProtection="1">
      <alignment horizontal="center" vertical="center"/>
      <protection locked="0"/>
    </xf>
    <xf numFmtId="4" fontId="40" fillId="0" borderId="27" xfId="0" applyNumberFormat="1" applyFont="1" applyBorder="1" applyAlignment="1" applyProtection="1">
      <alignment horizontal="center" vertical="center"/>
      <protection locked="0"/>
    </xf>
    <xf numFmtId="4" fontId="40" fillId="3" borderId="27" xfId="0" applyNumberFormat="1" applyFont="1" applyFill="1" applyBorder="1" applyAlignment="1" applyProtection="1">
      <alignment horizontal="center" vertical="center"/>
    </xf>
    <xf numFmtId="0" fontId="0" fillId="0" borderId="0" xfId="0" applyFont="1" applyBorder="1" applyProtection="1">
      <protection locked="0"/>
    </xf>
    <xf numFmtId="0" fontId="0" fillId="0" borderId="0" xfId="0" applyBorder="1" applyAlignment="1" applyProtection="1">
      <alignment vertical="center"/>
      <protection locked="0"/>
    </xf>
    <xf numFmtId="0" fontId="41" fillId="0" borderId="0" xfId="0" applyFont="1" applyBorder="1" applyProtection="1">
      <protection locked="0"/>
    </xf>
    <xf numFmtId="0" fontId="38" fillId="0" borderId="0" xfId="0" applyFont="1" applyAlignment="1" applyProtection="1">
      <alignment vertical="center"/>
      <protection locked="0"/>
    </xf>
    <xf numFmtId="0" fontId="0" fillId="0" borderId="0" xfId="0" applyBorder="1" applyAlignment="1" applyProtection="1">
      <alignment horizontal="left" vertical="center" wrapText="1"/>
      <protection locked="0"/>
    </xf>
    <xf numFmtId="43" fontId="0" fillId="0" borderId="0" xfId="0" applyNumberFormat="1" applyProtection="1">
      <protection locked="0"/>
    </xf>
    <xf numFmtId="0" fontId="42" fillId="0" borderId="0" xfId="0" applyFont="1" applyProtection="1">
      <protection locked="0"/>
    </xf>
    <xf numFmtId="0" fontId="43" fillId="0" borderId="0" xfId="0" applyFont="1" applyBorder="1" applyAlignment="1" applyProtection="1">
      <alignment vertical="center"/>
      <protection locked="0"/>
    </xf>
    <xf numFmtId="4" fontId="43" fillId="0" borderId="0" xfId="0" applyNumberFormat="1" applyFont="1" applyBorder="1" applyAlignment="1" applyProtection="1">
      <alignment horizontal="center" vertical="center"/>
      <protection locked="0"/>
    </xf>
    <xf numFmtId="4" fontId="43" fillId="0" borderId="3" xfId="0" applyNumberFormat="1" applyFont="1" applyBorder="1" applyAlignment="1" applyProtection="1">
      <alignment vertical="center"/>
    </xf>
    <xf numFmtId="4" fontId="43" fillId="0" borderId="0" xfId="0" applyNumberFormat="1" applyFont="1" applyBorder="1" applyAlignment="1" applyProtection="1">
      <alignment vertical="center"/>
    </xf>
    <xf numFmtId="4" fontId="35" fillId="0" borderId="0" xfId="0" applyNumberFormat="1" applyFont="1" applyBorder="1" applyProtection="1">
      <protection locked="0"/>
    </xf>
    <xf numFmtId="0" fontId="44" fillId="0" borderId="0" xfId="0" applyNumberFormat="1" applyFont="1" applyBorder="1" applyAlignment="1" applyProtection="1">
      <alignment horizontal="left"/>
      <protection locked="0"/>
    </xf>
    <xf numFmtId="43" fontId="45" fillId="0" borderId="0" xfId="3" applyFont="1" applyBorder="1" applyAlignment="1" applyProtection="1">
      <alignment horizontal="right"/>
    </xf>
    <xf numFmtId="43" fontId="44" fillId="0" borderId="0" xfId="3" applyFont="1" applyBorder="1" applyAlignment="1" applyProtection="1">
      <alignment horizontal="right" vertical="center"/>
    </xf>
    <xf numFmtId="0" fontId="46" fillId="0" borderId="0" xfId="0" applyFont="1" applyProtection="1">
      <protection locked="0"/>
    </xf>
    <xf numFmtId="0" fontId="0" fillId="0" borderId="0" xfId="0" applyAlignment="1" applyProtection="1">
      <protection locked="0"/>
    </xf>
    <xf numFmtId="0" fontId="0" fillId="0" borderId="53" xfId="0" applyBorder="1" applyProtection="1">
      <protection locked="0"/>
    </xf>
    <xf numFmtId="0" fontId="0" fillId="0" borderId="54" xfId="0" applyBorder="1" applyProtection="1">
      <protection locked="0"/>
    </xf>
    <xf numFmtId="0" fontId="0" fillId="0" borderId="55" xfId="0" applyBorder="1" applyProtection="1">
      <protection locked="0"/>
    </xf>
    <xf numFmtId="0" fontId="0" fillId="0" borderId="29" xfId="0" applyBorder="1" applyProtection="1">
      <protection locked="0"/>
    </xf>
    <xf numFmtId="0" fontId="47" fillId="0" borderId="0" xfId="0" applyFont="1" applyProtection="1">
      <protection locked="0"/>
    </xf>
    <xf numFmtId="43" fontId="47" fillId="0" borderId="0" xfId="0" applyNumberFormat="1" applyFont="1" applyProtection="1">
      <protection locked="0"/>
    </xf>
    <xf numFmtId="0" fontId="48" fillId="0" borderId="0" xfId="1" applyFont="1" applyProtection="1">
      <protection locked="0"/>
    </xf>
    <xf numFmtId="0" fontId="0" fillId="2" borderId="30" xfId="0" applyFill="1" applyBorder="1" applyProtection="1">
      <protection locked="0"/>
    </xf>
    <xf numFmtId="0" fontId="0" fillId="2" borderId="29" xfId="0" applyFill="1" applyBorder="1" applyProtection="1">
      <protection locked="0"/>
    </xf>
    <xf numFmtId="0" fontId="49" fillId="2" borderId="29" xfId="0" applyFont="1" applyFill="1" applyBorder="1" applyAlignment="1" applyProtection="1">
      <alignment vertical="center"/>
      <protection locked="0"/>
    </xf>
    <xf numFmtId="0" fontId="50" fillId="2" borderId="29" xfId="0" applyFont="1" applyFill="1" applyBorder="1" applyAlignment="1" applyProtection="1">
      <alignment vertical="center"/>
      <protection locked="0"/>
    </xf>
    <xf numFmtId="0" fontId="0" fillId="2" borderId="31" xfId="0" applyFill="1" applyBorder="1" applyProtection="1">
      <protection locked="0"/>
    </xf>
    <xf numFmtId="0" fontId="0" fillId="2" borderId="4" xfId="0" applyFill="1" applyBorder="1" applyProtection="1">
      <protection locked="0"/>
    </xf>
    <xf numFmtId="0" fontId="0" fillId="0" borderId="0" xfId="0" applyBorder="1" applyAlignment="1" applyProtection="1">
      <alignment horizontal="center"/>
      <protection locked="0"/>
    </xf>
    <xf numFmtId="0" fontId="29" fillId="2" borderId="32" xfId="0" applyFont="1" applyFill="1" applyBorder="1" applyProtection="1">
      <protection locked="0"/>
    </xf>
    <xf numFmtId="0" fontId="44" fillId="2" borderId="0" xfId="0" applyFont="1" applyFill="1" applyBorder="1" applyProtection="1">
      <protection locked="0"/>
    </xf>
    <xf numFmtId="0" fontId="29" fillId="2" borderId="0" xfId="0" applyFont="1" applyFill="1" applyBorder="1" applyProtection="1">
      <protection locked="0"/>
    </xf>
    <xf numFmtId="0" fontId="51" fillId="2" borderId="0" xfId="0" applyFont="1" applyFill="1" applyBorder="1" applyAlignment="1" applyProtection="1">
      <alignment horizontal="right" vertical="center"/>
      <protection locked="0"/>
    </xf>
    <xf numFmtId="0" fontId="52" fillId="2" borderId="0" xfId="0" applyFont="1" applyFill="1" applyBorder="1" applyAlignment="1" applyProtection="1">
      <alignment horizontal="left" vertical="center"/>
      <protection locked="0"/>
    </xf>
    <xf numFmtId="0" fontId="30" fillId="2" borderId="32" xfId="0" applyFont="1" applyFill="1" applyBorder="1" applyAlignment="1" applyProtection="1">
      <alignment horizontal="right" vertical="center"/>
      <protection locked="0"/>
    </xf>
    <xf numFmtId="0" fontId="29" fillId="0" borderId="0" xfId="0" applyFont="1" applyBorder="1" applyProtection="1">
      <protection locked="0"/>
    </xf>
    <xf numFmtId="0" fontId="43" fillId="0" borderId="0" xfId="0" applyFont="1" applyBorder="1" applyAlignment="1" applyProtection="1">
      <protection locked="0"/>
    </xf>
    <xf numFmtId="14" fontId="33" fillId="6" borderId="0" xfId="0" applyNumberFormat="1" applyFont="1" applyFill="1" applyBorder="1" applyAlignment="1" applyProtection="1">
      <alignment horizontal="left"/>
      <protection locked="0"/>
    </xf>
    <xf numFmtId="0" fontId="29" fillId="0" borderId="32" xfId="0" applyFont="1" applyBorder="1" applyProtection="1">
      <protection locked="0"/>
    </xf>
    <xf numFmtId="0" fontId="0" fillId="0" borderId="32" xfId="0" applyBorder="1" applyProtection="1">
      <protection locked="0"/>
    </xf>
    <xf numFmtId="0" fontId="31" fillId="4" borderId="30" xfId="0" applyFont="1" applyFill="1" applyBorder="1" applyProtection="1">
      <protection locked="0"/>
    </xf>
    <xf numFmtId="0" fontId="0" fillId="4" borderId="29" xfId="0" applyFill="1" applyBorder="1" applyProtection="1">
      <protection locked="0"/>
    </xf>
    <xf numFmtId="0" fontId="0" fillId="3" borderId="33" xfId="0" applyFill="1" applyBorder="1" applyProtection="1">
      <protection locked="0"/>
    </xf>
    <xf numFmtId="0" fontId="0" fillId="3" borderId="29" xfId="0" applyFill="1" applyBorder="1" applyProtection="1">
      <protection locked="0"/>
    </xf>
    <xf numFmtId="0" fontId="31" fillId="3" borderId="29" xfId="0" applyFont="1" applyFill="1" applyBorder="1" applyAlignment="1" applyProtection="1">
      <alignment horizontal="left"/>
      <protection locked="0"/>
    </xf>
    <xf numFmtId="0" fontId="0" fillId="3" borderId="31" xfId="0" applyFill="1" applyBorder="1" applyProtection="1">
      <protection locked="0"/>
    </xf>
    <xf numFmtId="0" fontId="32" fillId="4" borderId="4" xfId="0" applyFont="1" applyFill="1" applyBorder="1" applyAlignment="1" applyProtection="1">
      <alignment horizontal="left" indent="1"/>
      <protection locked="0"/>
    </xf>
    <xf numFmtId="0" fontId="0" fillId="3" borderId="32" xfId="0" applyFill="1" applyBorder="1" applyProtection="1">
      <protection locked="0"/>
    </xf>
    <xf numFmtId="0" fontId="31" fillId="4" borderId="4" xfId="0" applyFont="1" applyFill="1" applyBorder="1" applyAlignment="1" applyProtection="1">
      <alignment horizontal="left" indent="1"/>
      <protection locked="0"/>
    </xf>
    <xf numFmtId="0" fontId="34" fillId="4" borderId="4" xfId="0" applyFont="1" applyFill="1" applyBorder="1" applyAlignment="1" applyProtection="1">
      <alignment horizontal="left" indent="1"/>
      <protection locked="0"/>
    </xf>
    <xf numFmtId="0" fontId="34" fillId="4" borderId="34" xfId="0" applyFont="1" applyFill="1" applyBorder="1" applyAlignment="1" applyProtection="1">
      <alignment horizontal="left" indent="1"/>
      <protection locked="0"/>
    </xf>
    <xf numFmtId="1" fontId="0" fillId="4" borderId="35" xfId="0" applyNumberFormat="1" applyFill="1" applyBorder="1" applyAlignment="1" applyProtection="1">
      <alignment horizontal="left"/>
      <protection locked="0"/>
    </xf>
    <xf numFmtId="0" fontId="0" fillId="3" borderId="36" xfId="0" applyFill="1" applyBorder="1" applyProtection="1">
      <protection locked="0"/>
    </xf>
    <xf numFmtId="0" fontId="0" fillId="3" borderId="35" xfId="0" applyFill="1" applyBorder="1" applyProtection="1">
      <protection locked="0"/>
    </xf>
    <xf numFmtId="0" fontId="31" fillId="3" borderId="35" xfId="0" applyFont="1" applyFill="1" applyBorder="1" applyAlignment="1" applyProtection="1">
      <alignment vertical="top" wrapText="1"/>
      <protection locked="0"/>
    </xf>
    <xf numFmtId="0" fontId="35" fillId="0" borderId="0" xfId="0" applyFont="1" applyBorder="1" applyProtection="1">
      <protection locked="0"/>
    </xf>
    <xf numFmtId="0" fontId="0" fillId="0" borderId="0" xfId="0" applyFill="1" applyBorder="1" applyAlignment="1" applyProtection="1">
      <alignment horizontal="left" vertical="top" wrapText="1"/>
      <protection locked="0"/>
    </xf>
    <xf numFmtId="0" fontId="31" fillId="5" borderId="9" xfId="0" applyFont="1" applyFill="1" applyBorder="1" applyAlignment="1" applyProtection="1">
      <alignment horizontal="center" vertical="center"/>
      <protection locked="0"/>
    </xf>
    <xf numFmtId="0" fontId="37" fillId="5" borderId="9" xfId="0" applyFont="1" applyFill="1" applyBorder="1" applyAlignment="1" applyProtection="1">
      <alignment horizontal="center" vertical="center"/>
      <protection locked="0"/>
    </xf>
    <xf numFmtId="0" fontId="31" fillId="0" borderId="5" xfId="0" applyFont="1" applyBorder="1" applyAlignment="1" applyProtection="1">
      <alignment horizontal="left"/>
      <protection locked="0"/>
    </xf>
    <xf numFmtId="0" fontId="31" fillId="0" borderId="3" xfId="0" applyFont="1" applyBorder="1" applyAlignment="1" applyProtection="1">
      <alignment horizontal="left"/>
      <protection locked="0"/>
    </xf>
    <xf numFmtId="0" fontId="31" fillId="0" borderId="3" xfId="0" applyFont="1" applyBorder="1" applyAlignment="1" applyProtection="1">
      <alignment horizontal="right"/>
      <protection locked="0"/>
    </xf>
    <xf numFmtId="0" fontId="31" fillId="0" borderId="3" xfId="0" applyFont="1" applyBorder="1" applyAlignment="1" applyProtection="1">
      <alignment horizontal="center"/>
      <protection locked="0"/>
    </xf>
    <xf numFmtId="0" fontId="31" fillId="0" borderId="6" xfId="0" applyFont="1" applyBorder="1" applyAlignment="1" applyProtection="1">
      <alignment horizontal="center"/>
      <protection locked="0"/>
    </xf>
    <xf numFmtId="49" fontId="0" fillId="0" borderId="13" xfId="0" applyNumberFormat="1" applyBorder="1" applyAlignment="1" applyProtection="1">
      <alignment horizontal="left" vertical="center" wrapText="1"/>
      <protection locked="0"/>
    </xf>
    <xf numFmtId="49" fontId="0" fillId="0" borderId="2" xfId="0" applyNumberFormat="1" applyBorder="1" applyAlignment="1" applyProtection="1">
      <alignment horizontal="left" vertical="center"/>
      <protection locked="0"/>
    </xf>
    <xf numFmtId="2" fontId="0" fillId="0" borderId="13" xfId="0" applyNumberFormat="1" applyBorder="1" applyAlignment="1" applyProtection="1">
      <alignment vertical="center" wrapText="1"/>
      <protection locked="0"/>
    </xf>
    <xf numFmtId="167" fontId="0" fillId="0" borderId="19" xfId="0" applyNumberFormat="1" applyBorder="1" applyAlignment="1" applyProtection="1">
      <alignment horizontal="right" vertical="center" wrapText="1"/>
      <protection locked="0"/>
    </xf>
    <xf numFmtId="9" fontId="6" fillId="0" borderId="13" xfId="7" applyFont="1" applyBorder="1" applyAlignment="1" applyProtection="1">
      <alignment horizontal="right" vertical="center" wrapText="1"/>
      <protection locked="0"/>
    </xf>
    <xf numFmtId="4" fontId="0" fillId="0" borderId="13" xfId="0" applyNumberFormat="1" applyBorder="1" applyAlignment="1" applyProtection="1">
      <alignment horizontal="right" vertical="center" wrapText="1"/>
    </xf>
    <xf numFmtId="0" fontId="0" fillId="3" borderId="10" xfId="0" applyFill="1" applyBorder="1" applyAlignment="1" applyProtection="1">
      <alignment horizontal="center" vertical="center"/>
      <protection locked="0"/>
    </xf>
    <xf numFmtId="49" fontId="0" fillId="0" borderId="13" xfId="0" applyNumberFormat="1" applyBorder="1" applyAlignment="1" applyProtection="1">
      <alignment horizontal="center" vertical="center" wrapText="1"/>
      <protection locked="0"/>
    </xf>
    <xf numFmtId="0" fontId="19" fillId="0" borderId="2" xfId="0" applyFont="1" applyBorder="1" applyAlignment="1" applyProtection="1">
      <alignment horizontal="center" vertical="center"/>
      <protection locked="0"/>
    </xf>
    <xf numFmtId="4" fontId="0" fillId="0" borderId="13" xfId="0" applyNumberFormat="1" applyBorder="1" applyAlignment="1" applyProtection="1">
      <alignment horizontal="center" vertical="center" wrapText="1"/>
    </xf>
    <xf numFmtId="49" fontId="0" fillId="0" borderId="37" xfId="0" applyNumberForma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2" fontId="0" fillId="0" borderId="37" xfId="0" applyNumberFormat="1" applyBorder="1" applyAlignment="1" applyProtection="1">
      <alignment horizontal="center" vertical="center" wrapText="1"/>
      <protection locked="0"/>
    </xf>
    <xf numFmtId="167" fontId="0" fillId="0" borderId="8" xfId="0" applyNumberFormat="1" applyBorder="1" applyAlignment="1" applyProtection="1">
      <alignment horizontal="center" vertical="center" wrapText="1"/>
      <protection locked="0"/>
    </xf>
    <xf numFmtId="9" fontId="6" fillId="0" borderId="37" xfId="7" applyFont="1" applyBorder="1" applyAlignment="1" applyProtection="1">
      <alignment horizontal="center" vertical="center" wrapText="1"/>
      <protection locked="0"/>
    </xf>
    <xf numFmtId="4" fontId="0" fillId="0" borderId="37" xfId="0" applyNumberFormat="1" applyBorder="1" applyAlignment="1" applyProtection="1">
      <alignment horizontal="center" vertical="center" wrapText="1"/>
    </xf>
    <xf numFmtId="0" fontId="0" fillId="0" borderId="26" xfId="0" applyBorder="1" applyProtection="1">
      <protection locked="0"/>
    </xf>
    <xf numFmtId="4" fontId="39" fillId="0" borderId="9" xfId="0" applyNumberFormat="1" applyFont="1" applyBorder="1" applyAlignment="1" applyProtection="1">
      <alignment horizontal="center" vertical="center"/>
      <protection locked="0"/>
    </xf>
    <xf numFmtId="4" fontId="39" fillId="3" borderId="9" xfId="0" applyNumberFormat="1" applyFont="1" applyFill="1" applyBorder="1" applyAlignment="1" applyProtection="1">
      <alignment horizontal="center" vertical="center"/>
    </xf>
    <xf numFmtId="4" fontId="39" fillId="0" borderId="0" xfId="0" applyNumberFormat="1" applyFont="1" applyBorder="1" applyAlignment="1" applyProtection="1">
      <alignment horizontal="center" vertical="center"/>
      <protection locked="0"/>
    </xf>
    <xf numFmtId="4" fontId="39" fillId="0" borderId="0" xfId="0" applyNumberFormat="1" applyFont="1" applyBorder="1" applyAlignment="1" applyProtection="1">
      <alignment horizontal="center" vertical="center"/>
    </xf>
    <xf numFmtId="4" fontId="40" fillId="3" borderId="38" xfId="0" applyNumberFormat="1" applyFont="1" applyFill="1" applyBorder="1" applyAlignment="1" applyProtection="1">
      <alignment horizontal="center" vertical="center"/>
    </xf>
    <xf numFmtId="0" fontId="42" fillId="0" borderId="0" xfId="0" applyFont="1" applyBorder="1" applyProtection="1">
      <protection locked="0"/>
    </xf>
    <xf numFmtId="0" fontId="46" fillId="0" borderId="0" xfId="0" applyFont="1" applyBorder="1" applyProtection="1">
      <protection locked="0"/>
    </xf>
    <xf numFmtId="0" fontId="0" fillId="0" borderId="0" xfId="0" applyBorder="1" applyAlignment="1" applyProtection="1">
      <protection locked="0"/>
    </xf>
    <xf numFmtId="0" fontId="0" fillId="0" borderId="34" xfId="0" applyBorder="1" applyProtection="1">
      <protection locked="0"/>
    </xf>
    <xf numFmtId="0" fontId="0" fillId="0" borderId="35" xfId="0" applyBorder="1" applyProtection="1">
      <protection locked="0"/>
    </xf>
    <xf numFmtId="0" fontId="0" fillId="0" borderId="39" xfId="0" applyBorder="1" applyProtection="1">
      <protection locked="0"/>
    </xf>
    <xf numFmtId="0" fontId="0" fillId="3" borderId="0" xfId="0" applyFont="1" applyFill="1" applyBorder="1" applyAlignment="1" applyProtection="1">
      <alignment wrapText="1"/>
      <protection locked="0"/>
    </xf>
    <xf numFmtId="0" fontId="0" fillId="3" borderId="32" xfId="0" applyFont="1" applyFill="1" applyBorder="1" applyAlignment="1" applyProtection="1">
      <alignment wrapText="1"/>
      <protection locked="0"/>
    </xf>
    <xf numFmtId="6" fontId="0" fillId="0" borderId="0" xfId="0" applyNumberFormat="1" applyBorder="1" applyAlignment="1" applyProtection="1">
      <alignment horizontal="left" vertical="center"/>
      <protection locked="0"/>
    </xf>
    <xf numFmtId="0" fontId="53" fillId="0" borderId="0" xfId="0" applyFont="1" applyAlignment="1">
      <alignment vertical="center"/>
    </xf>
    <xf numFmtId="2" fontId="0" fillId="0" borderId="0" xfId="0" applyNumberFormat="1" applyAlignment="1">
      <alignment horizontal="right" vertical="center"/>
    </xf>
    <xf numFmtId="0" fontId="0" fillId="0" borderId="0" xfId="0" applyAlignment="1">
      <alignment horizontal="left" indent="1"/>
    </xf>
    <xf numFmtId="2" fontId="6" fillId="0" borderId="0" xfId="7" applyNumberFormat="1" applyFont="1" applyAlignment="1">
      <alignment horizontal="center"/>
    </xf>
    <xf numFmtId="2" fontId="44" fillId="0" borderId="0" xfId="0" applyNumberFormat="1" applyFont="1" applyFill="1" applyAlignment="1">
      <alignment horizontal="center"/>
    </xf>
    <xf numFmtId="0" fontId="54" fillId="0" borderId="0" xfId="0" applyFont="1" applyAlignment="1">
      <alignment vertical="center"/>
    </xf>
    <xf numFmtId="0" fontId="55" fillId="0" borderId="0" xfId="0" applyFont="1"/>
    <xf numFmtId="0" fontId="33" fillId="3" borderId="40" xfId="0" applyFont="1" applyFill="1" applyBorder="1" applyAlignment="1">
      <alignment vertical="center"/>
    </xf>
    <xf numFmtId="0" fontId="33" fillId="3" borderId="41" xfId="0" applyFont="1" applyFill="1" applyBorder="1" applyAlignment="1">
      <alignment vertical="center" wrapText="1"/>
    </xf>
    <xf numFmtId="2" fontId="33" fillId="3" borderId="41" xfId="0" applyNumberFormat="1" applyFont="1" applyFill="1" applyBorder="1" applyAlignment="1">
      <alignment horizontal="right" vertical="center" wrapText="1"/>
    </xf>
    <xf numFmtId="0" fontId="33" fillId="3" borderId="41" xfId="0" applyFont="1" applyFill="1" applyBorder="1" applyAlignment="1">
      <alignment horizontal="left" vertical="center" wrapText="1" indent="1"/>
    </xf>
    <xf numFmtId="0" fontId="0" fillId="0" borderId="0" xfId="0" applyBorder="1"/>
    <xf numFmtId="2" fontId="33" fillId="3" borderId="41" xfId="7" applyNumberFormat="1" applyFont="1" applyFill="1" applyBorder="1" applyAlignment="1">
      <alignment horizontal="center" vertical="center" wrapText="1"/>
    </xf>
    <xf numFmtId="2" fontId="56" fillId="3" borderId="41" xfId="7" applyNumberFormat="1" applyFont="1" applyFill="1" applyBorder="1" applyAlignment="1">
      <alignment horizontal="center" vertical="center" wrapText="1"/>
    </xf>
    <xf numFmtId="2" fontId="6" fillId="7" borderId="42" xfId="7" applyNumberFormat="1" applyFont="1" applyFill="1" applyBorder="1" applyAlignment="1" applyProtection="1">
      <alignment horizontal="right" vertical="center" indent="1"/>
      <protection locked="0"/>
    </xf>
    <xf numFmtId="2" fontId="44" fillId="0" borderId="42" xfId="7" applyNumberFormat="1" applyFont="1" applyFill="1" applyBorder="1" applyAlignment="1">
      <alignment horizontal="center" vertical="center"/>
    </xf>
    <xf numFmtId="14" fontId="0" fillId="0" borderId="0" xfId="0" applyNumberFormat="1"/>
    <xf numFmtId="9" fontId="0" fillId="0" borderId="0" xfId="0" applyNumberFormat="1"/>
    <xf numFmtId="0" fontId="19" fillId="0" borderId="0" xfId="0" applyFont="1"/>
    <xf numFmtId="2" fontId="0" fillId="0" borderId="0" xfId="0" applyNumberFormat="1" applyAlignment="1">
      <alignment horizontal="right" vertical="center" indent="1"/>
    </xf>
    <xf numFmtId="2" fontId="6" fillId="0" borderId="0" xfId="7" applyNumberFormat="1" applyFont="1" applyAlignment="1">
      <alignment horizontal="right" indent="1"/>
    </xf>
    <xf numFmtId="2" fontId="44" fillId="0" borderId="0" xfId="7" applyNumberFormat="1" applyFont="1" applyFill="1" applyAlignment="1">
      <alignment horizontal="center"/>
    </xf>
    <xf numFmtId="0" fontId="18" fillId="2" borderId="0" xfId="0" applyFont="1" applyFill="1" applyBorder="1" applyAlignment="1">
      <alignment vertical="center" wrapText="1"/>
    </xf>
    <xf numFmtId="14" fontId="20" fillId="3" borderId="0" xfId="0" applyNumberFormat="1" applyFont="1" applyFill="1" applyBorder="1" applyAlignment="1">
      <alignment horizontal="center" vertical="center"/>
    </xf>
    <xf numFmtId="6" fontId="18" fillId="2" borderId="0" xfId="0" applyNumberFormat="1" applyFont="1" applyFill="1" applyBorder="1" applyAlignment="1">
      <alignment vertical="center"/>
    </xf>
    <xf numFmtId="0" fontId="18" fillId="0" borderId="9" xfId="0" applyFont="1" applyBorder="1" applyAlignment="1">
      <alignment horizontal="center" vertical="center"/>
    </xf>
    <xf numFmtId="0" fontId="18" fillId="0" borderId="9" xfId="0" applyFont="1" applyBorder="1" applyAlignment="1">
      <alignment vertical="center"/>
    </xf>
    <xf numFmtId="0" fontId="18" fillId="3" borderId="9" xfId="0" applyFont="1" applyFill="1" applyBorder="1" applyAlignment="1">
      <alignment vertical="center"/>
    </xf>
    <xf numFmtId="0" fontId="18" fillId="8" borderId="9" xfId="0" applyFont="1" applyFill="1" applyBorder="1" applyAlignment="1">
      <alignment vertical="center"/>
    </xf>
    <xf numFmtId="0" fontId="18" fillId="4" borderId="9" xfId="0" applyFont="1" applyFill="1" applyBorder="1" applyAlignment="1">
      <alignment horizontal="center" vertical="center"/>
    </xf>
    <xf numFmtId="0" fontId="26" fillId="4" borderId="9" xfId="0" applyFont="1" applyFill="1" applyBorder="1" applyAlignment="1">
      <alignment horizontal="center" vertical="center"/>
    </xf>
    <xf numFmtId="0" fontId="0" fillId="4" borderId="9" xfId="0" applyFill="1" applyBorder="1" applyAlignment="1">
      <alignment vertical="center"/>
    </xf>
    <xf numFmtId="0" fontId="17" fillId="3" borderId="39" xfId="0" applyFont="1" applyFill="1" applyBorder="1" applyAlignment="1" applyProtection="1">
      <alignment horizontal="left"/>
      <protection locked="0"/>
    </xf>
    <xf numFmtId="14" fontId="57" fillId="6" borderId="0" xfId="0" applyNumberFormat="1" applyFont="1" applyFill="1" applyBorder="1" applyAlignment="1" applyProtection="1">
      <alignment horizontal="left"/>
      <protection locked="0"/>
    </xf>
    <xf numFmtId="0" fontId="17" fillId="0" borderId="0" xfId="0" applyFont="1" applyAlignment="1">
      <alignment horizontal="left" vertical="center"/>
    </xf>
    <xf numFmtId="0" fontId="18" fillId="3" borderId="0" xfId="0" applyFont="1" applyFill="1" applyAlignment="1">
      <alignment horizontal="center" vertical="center"/>
    </xf>
    <xf numFmtId="6" fontId="18" fillId="3" borderId="2" xfId="0" applyNumberFormat="1" applyFont="1" applyFill="1" applyBorder="1" applyAlignment="1">
      <alignment vertical="center"/>
    </xf>
    <xf numFmtId="0" fontId="0" fillId="7" borderId="0" xfId="0" applyFill="1"/>
    <xf numFmtId="2" fontId="6" fillId="7" borderId="0" xfId="7" applyNumberFormat="1" applyFont="1" applyFill="1" applyAlignment="1">
      <alignment horizontal="right" indent="1"/>
    </xf>
    <xf numFmtId="14" fontId="18" fillId="3" borderId="0" xfId="0" applyNumberFormat="1" applyFont="1" applyFill="1" applyAlignment="1">
      <alignment vertical="center"/>
    </xf>
    <xf numFmtId="0" fontId="18" fillId="2" borderId="0" xfId="0" applyFont="1" applyFill="1" applyAlignment="1">
      <alignment horizontal="left"/>
    </xf>
    <xf numFmtId="0" fontId="18" fillId="2" borderId="0" xfId="0" applyFont="1" applyFill="1" applyBorder="1" applyAlignment="1">
      <alignment horizontal="center" vertical="center"/>
    </xf>
    <xf numFmtId="0" fontId="0" fillId="9" borderId="42" xfId="0" applyFill="1" applyBorder="1" applyAlignment="1" applyProtection="1">
      <alignment vertical="center"/>
      <protection locked="0"/>
    </xf>
    <xf numFmtId="44" fontId="0" fillId="9" borderId="42" xfId="0" applyNumberFormat="1" applyFill="1" applyBorder="1" applyAlignment="1" applyProtection="1">
      <alignment horizontal="right" vertical="center" indent="1"/>
      <protection locked="0"/>
    </xf>
    <xf numFmtId="49" fontId="26" fillId="9" borderId="42" xfId="0" applyNumberFormat="1" applyFont="1" applyFill="1" applyBorder="1" applyAlignment="1" applyProtection="1">
      <alignment horizontal="left" vertical="center" indent="1"/>
      <protection locked="0"/>
    </xf>
    <xf numFmtId="44" fontId="0" fillId="10" borderId="42" xfId="0" applyNumberFormat="1" applyFill="1" applyBorder="1" applyAlignment="1" applyProtection="1">
      <alignment horizontal="right" vertical="center" indent="1"/>
      <protection locked="0"/>
    </xf>
    <xf numFmtId="49" fontId="26" fillId="10" borderId="42" xfId="0" applyNumberFormat="1" applyFont="1" applyFill="1" applyBorder="1" applyAlignment="1" applyProtection="1">
      <alignment horizontal="left" vertical="center" indent="1"/>
      <protection locked="0"/>
    </xf>
    <xf numFmtId="0" fontId="0" fillId="11" borderId="42" xfId="0" applyFill="1" applyBorder="1" applyAlignment="1" applyProtection="1">
      <alignment vertical="center"/>
      <protection locked="0"/>
    </xf>
    <xf numFmtId="44" fontId="0" fillId="11" borderId="42" xfId="0" applyNumberFormat="1" applyFill="1" applyBorder="1" applyAlignment="1" applyProtection="1">
      <alignment horizontal="right" vertical="center" indent="1"/>
      <protection locked="0"/>
    </xf>
    <xf numFmtId="49" fontId="26" fillId="11" borderId="42" xfId="0" applyNumberFormat="1" applyFont="1" applyFill="1" applyBorder="1" applyAlignment="1" applyProtection="1">
      <alignment horizontal="left" vertical="center" indent="1"/>
      <protection locked="0"/>
    </xf>
    <xf numFmtId="0" fontId="0" fillId="12" borderId="42" xfId="0" applyFill="1" applyBorder="1" applyAlignment="1" applyProtection="1">
      <alignment vertical="center"/>
      <protection locked="0"/>
    </xf>
    <xf numFmtId="44" fontId="0" fillId="12" borderId="42" xfId="0" applyNumberFormat="1" applyFill="1" applyBorder="1" applyAlignment="1" applyProtection="1">
      <alignment horizontal="right" vertical="center" indent="1"/>
      <protection locked="0"/>
    </xf>
    <xf numFmtId="49" fontId="26" fillId="12" borderId="42" xfId="0" applyNumberFormat="1" applyFont="1" applyFill="1" applyBorder="1" applyAlignment="1" applyProtection="1">
      <alignment horizontal="left" vertical="center" indent="1"/>
      <protection locked="0"/>
    </xf>
    <xf numFmtId="0" fontId="19" fillId="10" borderId="42" xfId="0" applyFont="1" applyFill="1" applyBorder="1" applyAlignment="1" applyProtection="1">
      <alignment vertical="center"/>
      <protection locked="0"/>
    </xf>
    <xf numFmtId="0" fontId="0" fillId="13" borderId="42" xfId="0" applyFill="1" applyBorder="1" applyAlignment="1" applyProtection="1">
      <alignment vertical="center"/>
      <protection locked="0"/>
    </xf>
    <xf numFmtId="44" fontId="0" fillId="13" borderId="42" xfId="0" applyNumberFormat="1" applyFill="1" applyBorder="1" applyAlignment="1" applyProtection="1">
      <alignment horizontal="right" vertical="center" indent="1"/>
      <protection locked="0"/>
    </xf>
    <xf numFmtId="49" fontId="26" fillId="13" borderId="42" xfId="0" applyNumberFormat="1" applyFont="1" applyFill="1" applyBorder="1" applyAlignment="1" applyProtection="1">
      <alignment horizontal="left" vertical="center" indent="1"/>
      <protection locked="0"/>
    </xf>
    <xf numFmtId="0" fontId="0" fillId="14" borderId="42" xfId="0" applyFill="1" applyBorder="1" applyAlignment="1" applyProtection="1">
      <alignment vertical="center"/>
      <protection locked="0"/>
    </xf>
    <xf numFmtId="44" fontId="0" fillId="14" borderId="42" xfId="0" applyNumberFormat="1" applyFill="1" applyBorder="1" applyAlignment="1" applyProtection="1">
      <alignment horizontal="right" vertical="center" indent="1"/>
      <protection locked="0"/>
    </xf>
    <xf numFmtId="49" fontId="26" fillId="14" borderId="42" xfId="0" applyNumberFormat="1" applyFont="1" applyFill="1" applyBorder="1" applyAlignment="1" applyProtection="1">
      <alignment horizontal="left" vertical="center" indent="1"/>
      <protection locked="0"/>
    </xf>
    <xf numFmtId="2" fontId="0" fillId="11" borderId="42" xfId="0" applyNumberFormat="1" applyFill="1" applyBorder="1" applyAlignment="1" applyProtection="1">
      <alignment horizontal="right" vertical="center" indent="1"/>
      <protection locked="0"/>
    </xf>
    <xf numFmtId="0" fontId="0" fillId="11" borderId="0" xfId="0" applyFill="1"/>
    <xf numFmtId="2" fontId="0" fillId="11" borderId="0" xfId="0" applyNumberFormat="1" applyFill="1" applyAlignment="1">
      <alignment horizontal="right" vertical="center" indent="1"/>
    </xf>
    <xf numFmtId="0" fontId="0" fillId="11" borderId="0" xfId="0" applyFill="1" applyAlignment="1">
      <alignment horizontal="left" indent="1"/>
    </xf>
    <xf numFmtId="0" fontId="0" fillId="13" borderId="0" xfId="0" applyFill="1"/>
    <xf numFmtId="2" fontId="0" fillId="13" borderId="0" xfId="0" applyNumberFormat="1" applyFill="1" applyAlignment="1">
      <alignment horizontal="right" vertical="center" indent="1"/>
    </xf>
    <xf numFmtId="0" fontId="0" fillId="13" borderId="0" xfId="0" applyFill="1" applyAlignment="1">
      <alignment horizontal="left" indent="1"/>
    </xf>
    <xf numFmtId="0" fontId="0" fillId="12" borderId="0" xfId="0" applyFill="1"/>
    <xf numFmtId="2" fontId="0" fillId="12" borderId="0" xfId="0" applyNumberFormat="1" applyFill="1" applyAlignment="1">
      <alignment horizontal="right" vertical="center" indent="1"/>
    </xf>
    <xf numFmtId="0" fontId="0" fillId="12" borderId="0" xfId="0" applyFill="1" applyAlignment="1">
      <alignment horizontal="left" indent="1"/>
    </xf>
    <xf numFmtId="0" fontId="0" fillId="2" borderId="0" xfId="0" applyFill="1" applyAlignment="1">
      <alignment horizontal="left" vertical="center"/>
    </xf>
    <xf numFmtId="0" fontId="20" fillId="2" borderId="0" xfId="0" applyFont="1" applyFill="1" applyAlignment="1">
      <alignment horizontal="center" vertical="center"/>
    </xf>
    <xf numFmtId="6" fontId="18" fillId="2" borderId="0" xfId="0" applyNumberFormat="1" applyFont="1" applyFill="1" applyBorder="1" applyAlignment="1">
      <alignment horizontal="center" vertical="center"/>
    </xf>
    <xf numFmtId="14" fontId="18" fillId="2" borderId="0" xfId="0" applyNumberFormat="1" applyFont="1" applyFill="1" applyAlignment="1">
      <alignment horizontal="center"/>
    </xf>
    <xf numFmtId="0" fontId="18" fillId="2" borderId="1" xfId="0" applyFont="1" applyFill="1" applyBorder="1" applyAlignment="1">
      <alignment horizontal="left"/>
    </xf>
    <xf numFmtId="0" fontId="62" fillId="2" borderId="0" xfId="0" applyFont="1" applyFill="1" applyAlignment="1">
      <alignment vertical="center"/>
    </xf>
    <xf numFmtId="0" fontId="0" fillId="0" borderId="1" xfId="0" applyBorder="1" applyAlignment="1">
      <alignment vertical="center"/>
    </xf>
    <xf numFmtId="0" fontId="0" fillId="2" borderId="1" xfId="0" applyFill="1" applyBorder="1" applyAlignment="1">
      <alignment horizontal="left" vertical="center"/>
    </xf>
    <xf numFmtId="0" fontId="20" fillId="2" borderId="1" xfId="0" applyFont="1" applyFill="1" applyBorder="1" applyAlignment="1">
      <alignment horizontal="center" vertical="center"/>
    </xf>
    <xf numFmtId="0" fontId="63" fillId="3" borderId="0" xfId="0" applyFont="1" applyFill="1" applyAlignment="1">
      <alignment vertical="center"/>
    </xf>
    <xf numFmtId="0" fontId="20" fillId="2" borderId="0" xfId="0" applyFont="1" applyFill="1" applyBorder="1" applyAlignment="1">
      <alignment vertical="center"/>
    </xf>
    <xf numFmtId="0" fontId="63" fillId="3" borderId="19" xfId="0" applyFont="1" applyFill="1" applyBorder="1" applyAlignment="1">
      <alignment vertical="center"/>
    </xf>
    <xf numFmtId="6" fontId="63" fillId="3" borderId="0" xfId="0" applyNumberFormat="1" applyFont="1" applyFill="1" applyBorder="1" applyAlignment="1">
      <alignment horizontal="center" vertical="center"/>
    </xf>
    <xf numFmtId="0" fontId="18" fillId="3" borderId="0" xfId="0" applyFont="1" applyFill="1" applyBorder="1" applyAlignment="1">
      <alignment horizontal="center" vertical="center"/>
    </xf>
    <xf numFmtId="6" fontId="20" fillId="2" borderId="0" xfId="0" applyNumberFormat="1" applyFont="1" applyFill="1" applyBorder="1" applyAlignment="1">
      <alignment horizontal="center" vertical="center"/>
    </xf>
    <xf numFmtId="0" fontId="19"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8" fillId="4" borderId="0" xfId="0" applyFont="1" applyFill="1" applyAlignment="1"/>
    <xf numFmtId="0" fontId="18" fillId="4" borderId="0" xfId="0" applyFont="1" applyFill="1" applyBorder="1" applyAlignment="1"/>
    <xf numFmtId="0" fontId="18" fillId="4" borderId="0" xfId="0" applyFont="1" applyFill="1" applyBorder="1" applyAlignment="1">
      <alignment horizontal="center"/>
    </xf>
    <xf numFmtId="14" fontId="18" fillId="4" borderId="56" xfId="0" applyNumberFormat="1" applyFont="1" applyFill="1" applyBorder="1" applyAlignment="1"/>
    <xf numFmtId="14" fontId="18" fillId="4" borderId="0" xfId="0" applyNumberFormat="1" applyFont="1" applyFill="1" applyBorder="1" applyAlignment="1">
      <alignment horizontal="center"/>
    </xf>
    <xf numFmtId="0" fontId="18" fillId="4" borderId="0" xfId="0" applyFont="1" applyFill="1" applyBorder="1" applyAlignment="1">
      <alignment vertical="center"/>
    </xf>
    <xf numFmtId="0" fontId="18" fillId="2" borderId="0" xfId="0" applyFont="1" applyFill="1" applyBorder="1" applyAlignment="1"/>
    <xf numFmtId="0" fontId="18" fillId="2" borderId="0" xfId="0" applyFont="1" applyFill="1" applyBorder="1" applyAlignment="1">
      <alignment horizontal="center"/>
    </xf>
    <xf numFmtId="14" fontId="18" fillId="2" borderId="0" xfId="0" applyNumberFormat="1" applyFont="1" applyFill="1" applyBorder="1" applyAlignment="1"/>
    <xf numFmtId="0" fontId="18" fillId="2" borderId="0" xfId="0" applyFont="1" applyFill="1" applyBorder="1" applyAlignment="1">
      <alignment horizontal="left"/>
    </xf>
    <xf numFmtId="14" fontId="18" fillId="2" borderId="0" xfId="0" applyNumberFormat="1" applyFont="1" applyFill="1" applyBorder="1" applyAlignment="1">
      <alignment horizontal="center"/>
    </xf>
    <xf numFmtId="0" fontId="23" fillId="2" borderId="0" xfId="0" applyFont="1" applyFill="1" applyBorder="1" applyAlignment="1">
      <alignment vertical="center" wrapText="1"/>
    </xf>
    <xf numFmtId="0" fontId="23" fillId="2" borderId="0" xfId="0" applyFont="1" applyFill="1" applyBorder="1" applyAlignment="1">
      <alignment vertical="center"/>
    </xf>
    <xf numFmtId="0" fontId="28" fillId="2" borderId="0" xfId="0" applyFont="1" applyFill="1" applyBorder="1" applyAlignment="1">
      <alignment vertical="center"/>
    </xf>
    <xf numFmtId="0" fontId="26" fillId="2" borderId="0" xfId="0" applyFont="1" applyFill="1" applyBorder="1" applyAlignment="1">
      <alignment horizontal="center" vertical="center"/>
    </xf>
    <xf numFmtId="0" fontId="21" fillId="3" borderId="0" xfId="0" applyFont="1" applyFill="1" applyBorder="1" applyAlignment="1">
      <alignment horizontal="center" vertical="center"/>
    </xf>
    <xf numFmtId="6" fontId="20" fillId="3" borderId="2" xfId="0" applyNumberFormat="1" applyFont="1" applyFill="1" applyBorder="1" applyAlignment="1">
      <alignment horizontal="center" vertical="center"/>
    </xf>
    <xf numFmtId="2" fontId="19" fillId="2" borderId="0" xfId="0" applyNumberFormat="1" applyFont="1" applyFill="1" applyBorder="1" applyAlignment="1">
      <alignment horizontal="center" vertical="center"/>
    </xf>
    <xf numFmtId="2" fontId="0" fillId="2" borderId="0" xfId="0" applyNumberFormat="1" applyFill="1" applyAlignment="1">
      <alignment horizontal="right" vertical="center" indent="1"/>
    </xf>
    <xf numFmtId="0" fontId="0" fillId="2" borderId="0" xfId="0" applyFill="1" applyAlignment="1">
      <alignment horizontal="left" indent="1"/>
    </xf>
    <xf numFmtId="0" fontId="0" fillId="9" borderId="42" xfId="0" applyFill="1" applyBorder="1" applyAlignment="1">
      <alignment horizontal="center" vertical="center"/>
    </xf>
    <xf numFmtId="0" fontId="0" fillId="11" borderId="42" xfId="0" applyFill="1" applyBorder="1" applyAlignment="1">
      <alignment horizontal="center" vertical="center"/>
    </xf>
    <xf numFmtId="0" fontId="0" fillId="12" borderId="42" xfId="0" applyFill="1" applyBorder="1" applyAlignment="1">
      <alignment horizontal="center" vertical="center"/>
    </xf>
    <xf numFmtId="0" fontId="0" fillId="13" borderId="42" xfId="0" applyFill="1" applyBorder="1" applyAlignment="1">
      <alignment horizontal="center" vertical="center"/>
    </xf>
    <xf numFmtId="0" fontId="0" fillId="14" borderId="42" xfId="0" applyFill="1" applyBorder="1" applyAlignment="1">
      <alignment horizontal="center" vertical="center"/>
    </xf>
    <xf numFmtId="0" fontId="0" fillId="3" borderId="0" xfId="0" applyFill="1" applyAlignment="1">
      <alignment horizontal="center"/>
    </xf>
    <xf numFmtId="0" fontId="0" fillId="3" borderId="0" xfId="0" applyFill="1"/>
    <xf numFmtId="2" fontId="0" fillId="3" borderId="0" xfId="0" applyNumberFormat="1" applyFill="1" applyAlignment="1">
      <alignment horizontal="right" vertical="center" indent="1"/>
    </xf>
    <xf numFmtId="0" fontId="0" fillId="3" borderId="0" xfId="0" applyFill="1" applyAlignment="1">
      <alignment horizontal="left" indent="1"/>
    </xf>
    <xf numFmtId="0" fontId="0" fillId="15" borderId="42" xfId="0" applyFill="1" applyBorder="1" applyAlignment="1">
      <alignment horizontal="center" vertical="center"/>
    </xf>
    <xf numFmtId="0" fontId="0" fillId="15" borderId="0" xfId="0" applyFill="1"/>
    <xf numFmtId="2" fontId="0" fillId="15" borderId="0" xfId="0" applyNumberFormat="1" applyFill="1" applyAlignment="1">
      <alignment horizontal="right" vertical="center" indent="1"/>
    </xf>
    <xf numFmtId="0" fontId="0" fillId="15" borderId="0" xfId="0" applyFill="1" applyAlignment="1">
      <alignment horizontal="left" indent="1"/>
    </xf>
    <xf numFmtId="0" fontId="0" fillId="12" borderId="0" xfId="0" applyFill="1" applyAlignment="1">
      <alignment horizontal="center"/>
    </xf>
    <xf numFmtId="0" fontId="0" fillId="10" borderId="42" xfId="0" applyFill="1" applyBorder="1" applyAlignment="1">
      <alignment horizontal="center" vertical="center"/>
    </xf>
    <xf numFmtId="0" fontId="0" fillId="16" borderId="0" xfId="0" applyFill="1" applyBorder="1" applyAlignment="1">
      <alignment horizontal="center"/>
    </xf>
    <xf numFmtId="0" fontId="0" fillId="16" borderId="57" xfId="0" applyFill="1" applyBorder="1" applyAlignment="1" applyProtection="1">
      <alignment vertical="center"/>
      <protection locked="0"/>
    </xf>
    <xf numFmtId="2" fontId="0" fillId="16" borderId="0" xfId="0" applyNumberFormat="1" applyFill="1" applyAlignment="1">
      <alignment horizontal="right" vertical="center" indent="1"/>
    </xf>
    <xf numFmtId="0" fontId="0" fillId="16" borderId="0" xfId="0" applyFill="1" applyAlignment="1">
      <alignment horizontal="left" indent="1"/>
    </xf>
    <xf numFmtId="0" fontId="0" fillId="2" borderId="0" xfId="0" applyFill="1" applyBorder="1" applyAlignment="1">
      <alignment horizontal="left" indent="1"/>
    </xf>
    <xf numFmtId="0" fontId="0" fillId="2" borderId="0" xfId="0" applyFill="1" applyBorder="1"/>
    <xf numFmtId="0" fontId="66" fillId="2" borderId="0" xfId="0" applyFont="1" applyFill="1" applyBorder="1" applyAlignment="1">
      <alignment horizontal="left" indent="1"/>
    </xf>
    <xf numFmtId="0" fontId="68" fillId="2" borderId="0" xfId="0" applyFont="1" applyFill="1" applyBorder="1" applyAlignment="1">
      <alignment horizontal="left" indent="1"/>
    </xf>
    <xf numFmtId="0" fontId="69" fillId="2" borderId="0" xfId="0" applyFont="1" applyFill="1" applyBorder="1" applyAlignment="1">
      <alignment horizontal="left" vertical="justify" wrapText="1" indent="1"/>
    </xf>
    <xf numFmtId="0" fontId="66" fillId="2" borderId="0" xfId="0" applyFont="1" applyFill="1" applyBorder="1" applyAlignment="1">
      <alignment horizontal="left" vertical="justify" indent="1"/>
    </xf>
    <xf numFmtId="0" fontId="68" fillId="2" borderId="0" xfId="0" applyFont="1" applyFill="1" applyBorder="1" applyAlignment="1">
      <alignment horizontal="left" vertical="justify" indent="1"/>
    </xf>
    <xf numFmtId="0" fontId="68" fillId="2" borderId="0" xfId="0" applyFont="1" applyFill="1" applyBorder="1" applyAlignment="1">
      <alignment horizontal="left" vertical="center" indent="1"/>
    </xf>
    <xf numFmtId="0" fontId="67" fillId="2" borderId="0" xfId="0" applyFont="1" applyFill="1" applyBorder="1" applyAlignment="1">
      <alignment horizontal="justify" vertical="justify" wrapText="1"/>
    </xf>
    <xf numFmtId="0" fontId="67" fillId="2" borderId="0" xfId="0" applyFont="1" applyFill="1" applyBorder="1" applyAlignment="1">
      <alignment vertical="center"/>
    </xf>
    <xf numFmtId="0" fontId="70" fillId="2" borderId="0" xfId="0" applyFont="1" applyFill="1" applyBorder="1" applyAlignment="1">
      <alignment horizontal="justify" vertical="justify"/>
    </xf>
    <xf numFmtId="0" fontId="67" fillId="2" borderId="0" xfId="0" applyFont="1" applyFill="1" applyBorder="1" applyAlignment="1">
      <alignment vertical="center" wrapText="1"/>
    </xf>
    <xf numFmtId="0" fontId="66" fillId="2" borderId="0" xfId="0" applyFont="1" applyFill="1" applyBorder="1"/>
    <xf numFmtId="0" fontId="70" fillId="2" borderId="0" xfId="0" applyFont="1" applyFill="1" applyBorder="1" applyAlignment="1">
      <alignment horizontal="left" vertical="justify" indent="1"/>
    </xf>
    <xf numFmtId="0" fontId="67" fillId="2" borderId="0" xfId="0" applyFont="1" applyFill="1" applyBorder="1" applyAlignment="1">
      <alignment horizontal="justify" vertical="center" wrapText="1"/>
    </xf>
    <xf numFmtId="0" fontId="67" fillId="2" borderId="0" xfId="0" applyFont="1" applyFill="1" applyBorder="1" applyAlignment="1">
      <alignment vertical="justify" wrapText="1"/>
    </xf>
    <xf numFmtId="0" fontId="67" fillId="2" borderId="0" xfId="0" applyFont="1" applyFill="1" applyBorder="1" applyAlignment="1">
      <alignment horizontal="justify" vertical="justify"/>
    </xf>
    <xf numFmtId="0" fontId="0" fillId="2" borderId="0" xfId="0" applyFill="1" applyBorder="1" applyAlignment="1">
      <alignment horizontal="center"/>
    </xf>
    <xf numFmtId="0" fontId="68" fillId="2" borderId="0" xfId="0" applyFont="1" applyFill="1" applyBorder="1" applyAlignment="1">
      <alignment horizontal="right"/>
    </xf>
    <xf numFmtId="0" fontId="68" fillId="2" borderId="0" xfId="0" applyFont="1" applyFill="1" applyBorder="1"/>
    <xf numFmtId="0" fontId="68" fillId="2" borderId="0" xfId="0" applyFont="1" applyFill="1" applyBorder="1" applyAlignment="1">
      <alignment horizontal="justify" vertical="center"/>
    </xf>
    <xf numFmtId="0" fontId="19" fillId="2" borderId="0" xfId="0" applyFont="1" applyFill="1" applyBorder="1" applyAlignment="1">
      <alignment vertical="center" wrapText="1"/>
    </xf>
    <xf numFmtId="0" fontId="63" fillId="3" borderId="2" xfId="0" applyFont="1" applyFill="1" applyBorder="1" applyAlignment="1">
      <alignment horizontal="center" vertical="center"/>
    </xf>
    <xf numFmtId="0" fontId="18" fillId="3" borderId="0" xfId="0" applyFont="1" applyFill="1" applyBorder="1" applyAlignment="1">
      <alignment horizontal="center" vertical="center"/>
    </xf>
    <xf numFmtId="14" fontId="18" fillId="3" borderId="0" xfId="0" applyNumberFormat="1" applyFont="1" applyFill="1" applyAlignment="1">
      <alignment horizontal="center"/>
    </xf>
    <xf numFmtId="0" fontId="0" fillId="11" borderId="42" xfId="0" applyFont="1" applyFill="1" applyBorder="1" applyAlignment="1" applyProtection="1">
      <alignment vertical="center"/>
      <protection locked="0"/>
    </xf>
    <xf numFmtId="0" fontId="0" fillId="17" borderId="0" xfId="0" applyFill="1" applyAlignment="1">
      <alignment horizontal="center"/>
    </xf>
    <xf numFmtId="0" fontId="0" fillId="17" borderId="0" xfId="0" applyFill="1"/>
    <xf numFmtId="2" fontId="0" fillId="17" borderId="0" xfId="0" applyNumberFormat="1" applyFill="1" applyAlignment="1">
      <alignment horizontal="right" vertical="center" indent="1"/>
    </xf>
    <xf numFmtId="0" fontId="0" fillId="17" borderId="0" xfId="0" applyFill="1" applyAlignment="1">
      <alignment horizontal="left" indent="1"/>
    </xf>
    <xf numFmtId="0" fontId="0" fillId="18" borderId="0" xfId="0" applyFill="1" applyAlignment="1">
      <alignment horizontal="center"/>
    </xf>
    <xf numFmtId="0" fontId="0" fillId="18" borderId="42" xfId="0" applyFill="1" applyBorder="1" applyAlignment="1" applyProtection="1">
      <alignment vertical="center"/>
      <protection locked="0"/>
    </xf>
    <xf numFmtId="44" fontId="0" fillId="18" borderId="42" xfId="0" applyNumberFormat="1" applyFill="1" applyBorder="1" applyAlignment="1" applyProtection="1">
      <alignment horizontal="right" vertical="center" indent="1"/>
      <protection locked="0"/>
    </xf>
    <xf numFmtId="49" fontId="26" fillId="18" borderId="42" xfId="0" applyNumberFormat="1" applyFont="1" applyFill="1" applyBorder="1" applyAlignment="1" applyProtection="1">
      <alignment horizontal="left" vertical="center" indent="1"/>
      <protection locked="0"/>
    </xf>
    <xf numFmtId="0" fontId="0" fillId="19" borderId="0" xfId="0" applyFill="1" applyBorder="1" applyAlignment="1">
      <alignment horizontal="center"/>
    </xf>
    <xf numFmtId="0" fontId="0" fillId="19" borderId="57" xfId="0" applyFill="1" applyBorder="1" applyAlignment="1" applyProtection="1">
      <alignment vertical="center"/>
      <protection locked="0"/>
    </xf>
    <xf numFmtId="2" fontId="0" fillId="19" borderId="0" xfId="0" applyNumberFormat="1" applyFill="1" applyAlignment="1">
      <alignment horizontal="right" vertical="center" indent="1"/>
    </xf>
    <xf numFmtId="0" fontId="0" fillId="19" borderId="0" xfId="0" applyFill="1" applyAlignment="1">
      <alignment horizontal="left" indent="1"/>
    </xf>
    <xf numFmtId="0" fontId="0" fillId="2" borderId="0" xfId="0" applyFill="1" applyAlignment="1">
      <alignment horizontal="center"/>
    </xf>
    <xf numFmtId="0" fontId="0" fillId="3" borderId="0" xfId="0" applyFill="1" applyBorder="1" applyAlignment="1">
      <alignment horizontal="center"/>
    </xf>
    <xf numFmtId="0" fontId="0" fillId="3" borderId="0" xfId="0" applyFill="1" applyBorder="1"/>
    <xf numFmtId="0" fontId="19" fillId="2" borderId="0" xfId="0" applyFont="1" applyFill="1" applyAlignment="1">
      <alignment horizontal="center" vertical="center"/>
    </xf>
    <xf numFmtId="0" fontId="21" fillId="3" borderId="0" xfId="0" applyFont="1" applyFill="1" applyAlignment="1">
      <alignment horizontal="center" vertical="center"/>
    </xf>
    <xf numFmtId="0" fontId="0" fillId="2" borderId="0" xfId="0" applyFill="1" applyBorder="1" applyAlignment="1">
      <alignment horizontal="left" vertical="center"/>
    </xf>
    <xf numFmtId="0" fontId="27" fillId="3" borderId="0" xfId="0" applyFont="1" applyFill="1" applyBorder="1" applyAlignment="1">
      <alignment horizontal="center" vertical="center"/>
    </xf>
    <xf numFmtId="0" fontId="0" fillId="2" borderId="0" xfId="0" applyFill="1" applyAlignment="1">
      <alignment horizontal="left" vertical="center"/>
    </xf>
    <xf numFmtId="0" fontId="20" fillId="3" borderId="0" xfId="0" applyFont="1" applyFill="1" applyAlignment="1">
      <alignment horizontal="center" vertical="center"/>
    </xf>
    <xf numFmtId="0" fontId="59" fillId="3" borderId="2" xfId="0" applyFont="1" applyFill="1" applyBorder="1" applyAlignment="1">
      <alignment horizontal="center" vertical="center"/>
    </xf>
    <xf numFmtId="0" fontId="59" fillId="3" borderId="0" xfId="0" applyFont="1" applyFill="1" applyBorder="1" applyAlignment="1">
      <alignment horizontal="center" vertical="center"/>
    </xf>
    <xf numFmtId="6" fontId="21" fillId="3" borderId="1" xfId="0" applyNumberFormat="1" applyFont="1" applyFill="1" applyBorder="1" applyAlignment="1">
      <alignment horizontal="center" vertical="center"/>
    </xf>
    <xf numFmtId="0" fontId="18" fillId="2" borderId="0" xfId="0" applyFont="1" applyFill="1" applyBorder="1" applyAlignment="1">
      <alignment horizontal="center" vertical="center"/>
    </xf>
    <xf numFmtId="0" fontId="18" fillId="2" borderId="1" xfId="0" applyFont="1" applyFill="1" applyBorder="1" applyAlignment="1">
      <alignment horizontal="center" vertical="center"/>
    </xf>
    <xf numFmtId="0" fontId="25" fillId="2" borderId="1" xfId="0" applyFont="1" applyFill="1" applyBorder="1" applyAlignment="1">
      <alignment horizontal="center" vertical="center"/>
    </xf>
    <xf numFmtId="0" fontId="63" fillId="3" borderId="0" xfId="0" applyFont="1" applyFill="1" applyBorder="1" applyAlignment="1">
      <alignment horizontal="center" vertical="center"/>
    </xf>
    <xf numFmtId="0" fontId="19" fillId="2" borderId="28" xfId="0" applyFont="1" applyFill="1" applyBorder="1" applyAlignment="1">
      <alignment horizontal="center" vertical="center" wrapText="1"/>
    </xf>
    <xf numFmtId="0" fontId="18" fillId="2" borderId="0" xfId="0" applyFont="1" applyFill="1" applyBorder="1" applyAlignment="1">
      <alignment horizontal="left" vertical="center"/>
    </xf>
    <xf numFmtId="0" fontId="58" fillId="0" borderId="0" xfId="0" applyFont="1" applyAlignment="1">
      <alignment horizontal="center" vertical="center"/>
    </xf>
    <xf numFmtId="0" fontId="0" fillId="3" borderId="3" xfId="0" applyFill="1" applyBorder="1" applyAlignment="1">
      <alignment horizontal="center" vertical="center"/>
    </xf>
    <xf numFmtId="0" fontId="20" fillId="3" borderId="2"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19" xfId="0" applyFont="1" applyFill="1" applyBorder="1" applyAlignment="1">
      <alignment horizontal="center" vertical="center"/>
    </xf>
    <xf numFmtId="0" fontId="19" fillId="2" borderId="0" xfId="0" applyFont="1" applyFill="1" applyAlignment="1">
      <alignment horizontal="left" vertical="center"/>
    </xf>
    <xf numFmtId="0" fontId="18" fillId="0" borderId="0" xfId="0" applyFont="1" applyAlignment="1">
      <alignment horizontal="center" vertical="center"/>
    </xf>
    <xf numFmtId="14" fontId="18" fillId="3" borderId="0" xfId="0" applyNumberFormat="1" applyFont="1" applyFill="1" applyAlignment="1">
      <alignment horizontal="center" vertical="center"/>
    </xf>
    <xf numFmtId="164" fontId="18" fillId="3" borderId="0" xfId="0" applyNumberFormat="1" applyFont="1" applyFill="1" applyAlignment="1">
      <alignment horizontal="center" vertical="center"/>
    </xf>
    <xf numFmtId="0" fontId="7" fillId="3" borderId="0" xfId="1" applyFill="1" applyBorder="1" applyAlignment="1">
      <alignment horizontal="center" vertical="center"/>
    </xf>
    <xf numFmtId="0" fontId="18" fillId="3" borderId="0" xfId="0" applyFont="1" applyFill="1" applyBorder="1" applyAlignment="1">
      <alignment horizontal="center" vertical="center"/>
    </xf>
    <xf numFmtId="0" fontId="18" fillId="0" borderId="0" xfId="0" applyFont="1" applyAlignment="1">
      <alignment horizontal="left" vertical="center"/>
    </xf>
    <xf numFmtId="0" fontId="26" fillId="0" borderId="0" xfId="0" applyFont="1" applyBorder="1" applyAlignment="1">
      <alignment horizontal="left" vertical="center"/>
    </xf>
    <xf numFmtId="0" fontId="19" fillId="3" borderId="0" xfId="0" applyFont="1" applyFill="1" applyBorder="1" applyAlignment="1">
      <alignment horizontal="center" vertical="center"/>
    </xf>
    <xf numFmtId="0" fontId="60" fillId="2" borderId="0" xfId="0" applyFont="1" applyFill="1" applyBorder="1" applyAlignment="1">
      <alignment horizontal="center" vertical="center"/>
    </xf>
    <xf numFmtId="0" fontId="0" fillId="0" borderId="0" xfId="0" applyAlignment="1">
      <alignment horizontal="center" vertical="center"/>
    </xf>
    <xf numFmtId="0" fontId="20" fillId="0" borderId="0" xfId="0" applyFont="1" applyAlignment="1">
      <alignment horizontal="center" vertical="center"/>
    </xf>
    <xf numFmtId="8" fontId="22" fillId="0" borderId="0" xfId="0" applyNumberFormat="1" applyFont="1" applyAlignment="1">
      <alignment horizontal="center" vertical="center" wrapText="1"/>
    </xf>
    <xf numFmtId="0" fontId="18" fillId="3" borderId="0" xfId="0" applyFont="1" applyFill="1" applyAlignment="1">
      <alignment horizontal="center" vertical="center"/>
    </xf>
    <xf numFmtId="0" fontId="59" fillId="2" borderId="0" xfId="0" applyFont="1" applyFill="1" applyBorder="1" applyAlignment="1">
      <alignment horizontal="center" vertical="center" wrapText="1"/>
    </xf>
    <xf numFmtId="0" fontId="19" fillId="2" borderId="0" xfId="0" applyFont="1" applyFill="1" applyBorder="1" applyAlignment="1">
      <alignment horizontal="center" vertical="center"/>
    </xf>
    <xf numFmtId="166" fontId="18" fillId="3" borderId="0" xfId="0" applyNumberFormat="1" applyFont="1" applyFill="1" applyBorder="1" applyAlignment="1">
      <alignment horizontal="center" vertical="center"/>
    </xf>
    <xf numFmtId="165" fontId="18" fillId="3" borderId="0" xfId="0" applyNumberFormat="1" applyFont="1" applyFill="1" applyAlignment="1">
      <alignment horizontal="center" vertical="center"/>
    </xf>
    <xf numFmtId="0" fontId="0" fillId="2" borderId="0" xfId="0" applyFill="1" applyAlignment="1">
      <alignment horizontal="center" vertical="center"/>
    </xf>
    <xf numFmtId="0" fontId="18" fillId="4" borderId="26" xfId="0" applyFont="1" applyFill="1" applyBorder="1" applyAlignment="1">
      <alignment horizontal="center" vertical="center"/>
    </xf>
    <xf numFmtId="0" fontId="18" fillId="4" borderId="27" xfId="0" applyFont="1" applyFill="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9" fillId="0" borderId="9" xfId="0" applyFont="1" applyBorder="1" applyAlignment="1">
      <alignment horizontal="center"/>
    </xf>
    <xf numFmtId="0" fontId="18" fillId="4" borderId="0" xfId="0" applyFont="1" applyFill="1" applyAlignment="1">
      <alignment horizontal="left" vertical="center"/>
    </xf>
    <xf numFmtId="0" fontId="18" fillId="0" borderId="19" xfId="0" applyFont="1" applyBorder="1" applyAlignment="1">
      <alignment vertical="center"/>
    </xf>
    <xf numFmtId="0" fontId="59" fillId="3" borderId="0" xfId="0" applyFont="1" applyFill="1" applyBorder="1" applyAlignment="1">
      <alignment horizontal="center" vertical="center" wrapText="1"/>
    </xf>
    <xf numFmtId="0" fontId="0" fillId="0" borderId="0" xfId="0" applyAlignment="1" applyProtection="1">
      <alignment horizontal="center"/>
      <protection locked="0"/>
    </xf>
    <xf numFmtId="0" fontId="18" fillId="3" borderId="0" xfId="0" applyFont="1" applyFill="1" applyBorder="1" applyAlignment="1">
      <alignment horizontal="center" vertical="center" wrapText="1"/>
    </xf>
    <xf numFmtId="0" fontId="0" fillId="3" borderId="0" xfId="0" applyFill="1" applyBorder="1" applyAlignment="1">
      <alignment horizontal="center" vertical="center"/>
    </xf>
    <xf numFmtId="0" fontId="20" fillId="2" borderId="0" xfId="0" applyFont="1" applyFill="1" applyAlignment="1">
      <alignment horizontal="center" vertical="center"/>
    </xf>
    <xf numFmtId="0" fontId="26" fillId="2" borderId="0" xfId="0" applyFont="1" applyFill="1" applyBorder="1" applyAlignment="1">
      <alignment horizontal="left" vertical="top" wrapText="1"/>
    </xf>
    <xf numFmtId="0" fontId="26" fillId="2" borderId="0" xfId="0" applyFont="1" applyFill="1" applyBorder="1" applyAlignment="1">
      <alignment horizontal="left" vertical="center" wrapText="1"/>
    </xf>
    <xf numFmtId="0" fontId="18" fillId="2" borderId="0" xfId="0" applyFont="1" applyFill="1" applyAlignment="1">
      <alignment horizontal="center" vertical="center"/>
    </xf>
    <xf numFmtId="0" fontId="18" fillId="2" borderId="0" xfId="0" applyFont="1" applyFill="1" applyBorder="1" applyAlignment="1">
      <alignment horizontal="center" vertical="top" wrapText="1"/>
    </xf>
    <xf numFmtId="6" fontId="26" fillId="3" borderId="0" xfId="0" applyNumberFormat="1" applyFont="1" applyFill="1" applyBorder="1" applyAlignment="1">
      <alignment horizontal="center" vertical="center"/>
    </xf>
    <xf numFmtId="0" fontId="26" fillId="3" borderId="0" xfId="0" applyFont="1" applyFill="1" applyBorder="1" applyAlignment="1">
      <alignment horizontal="center" vertical="center"/>
    </xf>
    <xf numFmtId="0" fontId="23" fillId="2" borderId="0" xfId="0" applyFont="1" applyFill="1" applyBorder="1" applyAlignment="1">
      <alignment horizontal="center" vertical="center"/>
    </xf>
    <xf numFmtId="0" fontId="59" fillId="0" borderId="1" xfId="0" applyFont="1" applyBorder="1" applyAlignment="1">
      <alignment horizontal="center"/>
    </xf>
    <xf numFmtId="0" fontId="23" fillId="2" borderId="0" xfId="0" applyFont="1" applyFill="1" applyBorder="1" applyAlignment="1">
      <alignment horizontal="center" vertical="center" wrapText="1"/>
    </xf>
    <xf numFmtId="0" fontId="18" fillId="0" borderId="0" xfId="0" applyFont="1" applyBorder="1" applyAlignment="1">
      <alignment horizontal="center" vertical="center"/>
    </xf>
    <xf numFmtId="0" fontId="18" fillId="0" borderId="0" xfId="0" applyFont="1" applyAlignment="1">
      <alignment horizontal="left"/>
    </xf>
    <xf numFmtId="49" fontId="0" fillId="0" borderId="0" xfId="0" applyNumberFormat="1" applyBorder="1" applyAlignment="1" applyProtection="1">
      <alignment horizontal="left" vertical="center" wrapText="1"/>
      <protection locked="0"/>
    </xf>
    <xf numFmtId="0" fontId="0" fillId="3" borderId="0" xfId="0" applyFont="1" applyFill="1" applyBorder="1" applyAlignment="1" applyProtection="1">
      <alignment horizontal="center" wrapText="1"/>
      <protection locked="0"/>
    </xf>
    <xf numFmtId="0" fontId="0" fillId="3" borderId="32" xfId="0" applyFont="1" applyFill="1" applyBorder="1" applyAlignment="1" applyProtection="1">
      <alignment horizontal="center" wrapText="1"/>
      <protection locked="0"/>
    </xf>
    <xf numFmtId="0" fontId="0" fillId="3" borderId="0" xfId="0" applyFont="1" applyFill="1" applyBorder="1" applyAlignment="1" applyProtection="1">
      <alignment horizontal="center"/>
      <protection locked="0"/>
    </xf>
    <xf numFmtId="0" fontId="0" fillId="3" borderId="32" xfId="0" applyFont="1" applyFill="1" applyBorder="1" applyAlignment="1" applyProtection="1">
      <alignment horizontal="center"/>
      <protection locked="0"/>
    </xf>
    <xf numFmtId="166" fontId="0" fillId="3" borderId="0" xfId="0" applyNumberFormat="1" applyFill="1" applyBorder="1" applyAlignment="1" applyProtection="1">
      <alignment horizontal="center"/>
      <protection locked="0"/>
    </xf>
    <xf numFmtId="166" fontId="0" fillId="3" borderId="32" xfId="0" applyNumberFormat="1" applyFill="1" applyBorder="1" applyAlignment="1" applyProtection="1">
      <alignment horizontal="center"/>
      <protection locked="0"/>
    </xf>
    <xf numFmtId="0" fontId="19" fillId="3" borderId="13" xfId="0" applyFont="1" applyFill="1" applyBorder="1" applyAlignment="1" applyProtection="1">
      <alignment horizontal="center" vertical="center" wrapText="1"/>
      <protection locked="0"/>
    </xf>
    <xf numFmtId="0" fontId="19" fillId="3" borderId="22" xfId="0" applyFont="1" applyFill="1" applyBorder="1" applyAlignment="1" applyProtection="1">
      <alignment horizontal="center" vertical="center" wrapText="1"/>
      <protection locked="0"/>
    </xf>
    <xf numFmtId="9" fontId="6" fillId="3" borderId="12" xfId="7" applyFont="1" applyFill="1" applyBorder="1" applyAlignment="1" applyProtection="1">
      <alignment horizontal="center" vertical="center" wrapText="1"/>
      <protection locked="0"/>
    </xf>
    <xf numFmtId="9" fontId="6" fillId="3" borderId="13" xfId="7" applyFont="1" applyFill="1" applyBorder="1" applyAlignment="1" applyProtection="1">
      <alignment horizontal="center" vertical="center" wrapText="1"/>
      <protection locked="0"/>
    </xf>
    <xf numFmtId="9" fontId="6" fillId="3" borderId="22" xfId="7" applyFont="1" applyFill="1" applyBorder="1" applyAlignment="1" applyProtection="1">
      <alignment horizontal="center" vertical="center" wrapText="1"/>
      <protection locked="0"/>
    </xf>
    <xf numFmtId="4" fontId="0" fillId="3" borderId="17" xfId="0" applyNumberFormat="1" applyFill="1" applyBorder="1" applyAlignment="1" applyProtection="1">
      <alignment horizontal="center" vertical="center" wrapText="1"/>
    </xf>
    <xf numFmtId="4" fontId="0" fillId="3" borderId="20" xfId="0" applyNumberFormat="1" applyFill="1" applyBorder="1" applyAlignment="1" applyProtection="1">
      <alignment horizontal="center" vertical="center" wrapText="1"/>
    </xf>
    <xf numFmtId="4" fontId="0" fillId="3" borderId="24" xfId="0" applyNumberFormat="1" applyFill="1" applyBorder="1" applyAlignment="1" applyProtection="1">
      <alignment horizontal="center" vertical="center" wrapText="1"/>
    </xf>
    <xf numFmtId="0" fontId="0" fillId="3" borderId="13" xfId="0" applyFill="1" applyBorder="1" applyAlignment="1" applyProtection="1">
      <alignment horizontal="center" vertical="center" wrapText="1"/>
      <protection locked="0"/>
    </xf>
    <xf numFmtId="0" fontId="0" fillId="3" borderId="22" xfId="0" applyFill="1" applyBorder="1" applyAlignment="1" applyProtection="1">
      <alignment horizontal="center" vertical="center" wrapText="1"/>
      <protection locked="0"/>
    </xf>
    <xf numFmtId="49" fontId="0" fillId="3" borderId="14" xfId="0" applyNumberFormat="1" applyFont="1" applyFill="1" applyBorder="1" applyAlignment="1" applyProtection="1">
      <alignment horizontal="center" vertical="center" wrapText="1"/>
      <protection locked="0"/>
    </xf>
    <xf numFmtId="49" fontId="0" fillId="3" borderId="18" xfId="0" applyNumberFormat="1" applyFont="1" applyFill="1" applyBorder="1" applyAlignment="1" applyProtection="1">
      <alignment horizontal="center" vertical="center" wrapText="1"/>
      <protection locked="0"/>
    </xf>
    <xf numFmtId="49" fontId="0" fillId="3" borderId="21" xfId="0" applyNumberFormat="1" applyFont="1" applyFill="1" applyBorder="1" applyAlignment="1" applyProtection="1">
      <alignment horizontal="center" vertical="center" wrapText="1"/>
      <protection locked="0"/>
    </xf>
    <xf numFmtId="0" fontId="33" fillId="3" borderId="0" xfId="0" applyFont="1" applyFill="1" applyBorder="1" applyAlignment="1" applyProtection="1">
      <alignment horizontal="center"/>
      <protection locked="0"/>
    </xf>
    <xf numFmtId="0" fontId="33" fillId="3" borderId="19" xfId="0" applyFont="1" applyFill="1" applyBorder="1" applyAlignment="1" applyProtection="1">
      <alignment horizontal="center"/>
      <protection locked="0"/>
    </xf>
    <xf numFmtId="49" fontId="0" fillId="0" borderId="14" xfId="0" applyNumberFormat="1" applyFont="1" applyBorder="1" applyAlignment="1" applyProtection="1">
      <alignment horizontal="center" vertical="center" wrapText="1"/>
      <protection locked="0"/>
    </xf>
    <xf numFmtId="49" fontId="0" fillId="0" borderId="18" xfId="0" applyNumberFormat="1" applyFont="1" applyBorder="1" applyAlignment="1" applyProtection="1">
      <alignment horizontal="center" vertical="center" wrapText="1"/>
      <protection locked="0"/>
    </xf>
    <xf numFmtId="49" fontId="0" fillId="0" borderId="21" xfId="0" applyNumberFormat="1"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2" fontId="0" fillId="0" borderId="12"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22" xfId="0" applyNumberFormat="1" applyBorder="1" applyAlignment="1" applyProtection="1">
      <alignment horizontal="center" vertical="center" wrapText="1"/>
      <protection locked="0"/>
    </xf>
    <xf numFmtId="4" fontId="0" fillId="0" borderId="17" xfId="0" applyNumberFormat="1" applyBorder="1" applyAlignment="1" applyProtection="1">
      <alignment horizontal="center" vertical="center" wrapText="1"/>
    </xf>
    <xf numFmtId="4" fontId="0" fillId="0" borderId="20" xfId="0" applyNumberFormat="1" applyBorder="1" applyAlignment="1" applyProtection="1">
      <alignment horizontal="center" vertical="center" wrapText="1"/>
    </xf>
    <xf numFmtId="4" fontId="0" fillId="0" borderId="24" xfId="0" applyNumberFormat="1" applyBorder="1" applyAlignment="1" applyProtection="1">
      <alignment horizontal="center" vertical="center" wrapText="1"/>
    </xf>
    <xf numFmtId="2" fontId="0" fillId="3" borderId="12" xfId="0" applyNumberFormat="1" applyFill="1" applyBorder="1" applyAlignment="1" applyProtection="1">
      <alignment horizontal="center" vertical="center" wrapText="1"/>
      <protection locked="0"/>
    </xf>
    <xf numFmtId="2" fontId="0" fillId="3" borderId="13" xfId="0" applyNumberFormat="1" applyFill="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167" fontId="0" fillId="3" borderId="12" xfId="0" applyNumberFormat="1" applyFill="1" applyBorder="1" applyAlignment="1" applyProtection="1">
      <alignment horizontal="center" vertical="center" wrapText="1"/>
      <protection locked="0"/>
    </xf>
    <xf numFmtId="167" fontId="0" fillId="3" borderId="13" xfId="0" applyNumberFormat="1" applyFill="1" applyBorder="1" applyAlignment="1" applyProtection="1">
      <alignment horizontal="center" vertical="center" wrapText="1"/>
      <protection locked="0"/>
    </xf>
    <xf numFmtId="167" fontId="0" fillId="3" borderId="22" xfId="0" applyNumberFormat="1" applyFill="1" applyBorder="1" applyAlignment="1" applyProtection="1">
      <alignment horizontal="center" vertical="center" wrapText="1"/>
      <protection locked="0"/>
    </xf>
    <xf numFmtId="0" fontId="61" fillId="8" borderId="0" xfId="0" applyFont="1" applyFill="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43" fillId="0" borderId="0" xfId="0" applyFont="1" applyBorder="1" applyAlignment="1" applyProtection="1">
      <alignment horizontal="center" vertical="center"/>
      <protection locked="0"/>
    </xf>
    <xf numFmtId="0" fontId="43" fillId="0" borderId="1" xfId="0" applyFont="1" applyBorder="1" applyAlignment="1" applyProtection="1">
      <alignment horizontal="center" vertical="center"/>
      <protection locked="0"/>
    </xf>
    <xf numFmtId="0" fontId="33" fillId="6" borderId="0" xfId="0" applyNumberFormat="1" applyFont="1" applyFill="1" applyBorder="1" applyAlignment="1" applyProtection="1">
      <alignment horizontal="left" vertical="center"/>
      <protection locked="0"/>
    </xf>
    <xf numFmtId="0" fontId="33" fillId="6" borderId="1" xfId="0" applyNumberFormat="1" applyFont="1" applyFill="1" applyBorder="1" applyAlignment="1" applyProtection="1">
      <alignment horizontal="left" vertical="center"/>
      <protection locked="0"/>
    </xf>
    <xf numFmtId="14" fontId="33" fillId="6" borderId="0" xfId="0" applyNumberFormat="1" applyFont="1" applyFill="1" applyBorder="1" applyAlignment="1" applyProtection="1">
      <alignment horizontal="left" vertical="center"/>
      <protection locked="0"/>
    </xf>
    <xf numFmtId="14" fontId="33" fillId="6" borderId="1" xfId="0" applyNumberFormat="1" applyFont="1" applyFill="1" applyBorder="1" applyAlignment="1" applyProtection="1">
      <alignment horizontal="left" vertical="center"/>
      <protection locked="0"/>
    </xf>
    <xf numFmtId="0" fontId="67" fillId="2" borderId="0" xfId="0" applyFont="1" applyFill="1" applyBorder="1" applyAlignment="1">
      <alignment horizontal="justify" vertical="center" wrapText="1"/>
    </xf>
    <xf numFmtId="0" fontId="67" fillId="2" borderId="0" xfId="0" applyFont="1" applyFill="1" applyBorder="1" applyAlignment="1">
      <alignment horizontal="justify" wrapText="1"/>
    </xf>
    <xf numFmtId="0" fontId="66" fillId="2" borderId="0" xfId="0" applyFont="1" applyFill="1" applyBorder="1" applyAlignment="1">
      <alignment horizontal="justify" vertical="center" wrapText="1"/>
    </xf>
    <xf numFmtId="0" fontId="67" fillId="2" borderId="0" xfId="0" applyFont="1" applyFill="1" applyBorder="1" applyAlignment="1">
      <alignment horizontal="justify" vertical="justify" wrapText="1"/>
    </xf>
    <xf numFmtId="0" fontId="67" fillId="2" borderId="0" xfId="0" applyFont="1" applyFill="1" applyBorder="1" applyAlignment="1">
      <alignment horizontal="left" vertical="center" wrapText="1"/>
    </xf>
    <xf numFmtId="0" fontId="67" fillId="2" borderId="0" xfId="0" applyFont="1" applyFill="1" applyBorder="1" applyAlignment="1">
      <alignment horizontal="justify" vertical="center"/>
    </xf>
    <xf numFmtId="0" fontId="68" fillId="2" borderId="0" xfId="0" applyFont="1" applyFill="1" applyBorder="1" applyAlignment="1">
      <alignment horizontal="left" vertical="justify" indent="1"/>
    </xf>
    <xf numFmtId="0" fontId="69" fillId="2" borderId="0" xfId="0" applyFont="1" applyFill="1" applyBorder="1" applyAlignment="1">
      <alignment horizontal="left" vertical="justify" wrapText="1" indent="1"/>
    </xf>
    <xf numFmtId="0" fontId="67" fillId="2" borderId="0" xfId="0" applyFont="1" applyFill="1" applyBorder="1" applyAlignment="1">
      <alignment horizontal="left" vertical="justify"/>
    </xf>
    <xf numFmtId="49" fontId="0" fillId="0" borderId="13" xfId="0" applyNumberFormat="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167" fontId="0" fillId="0" borderId="13" xfId="0" applyNumberFormat="1" applyBorder="1" applyAlignment="1" applyProtection="1">
      <alignment horizontal="center" vertical="center" wrapText="1"/>
      <protection locked="0"/>
    </xf>
    <xf numFmtId="9" fontId="6" fillId="0" borderId="13" xfId="7" applyFont="1" applyBorder="1" applyAlignment="1" applyProtection="1">
      <alignment horizontal="center" vertical="center" wrapText="1"/>
      <protection locked="0"/>
    </xf>
    <xf numFmtId="4" fontId="0" fillId="0" borderId="10" xfId="0" applyNumberFormat="1" applyBorder="1" applyAlignment="1" applyProtection="1">
      <alignment horizontal="center" vertical="center" wrapText="1"/>
    </xf>
    <xf numFmtId="4" fontId="0" fillId="0" borderId="13" xfId="0" applyNumberFormat="1" applyBorder="1" applyAlignment="1" applyProtection="1">
      <alignment horizontal="center" vertical="center" wrapText="1"/>
    </xf>
    <xf numFmtId="4" fontId="0" fillId="0" borderId="37" xfId="0" applyNumberFormat="1" applyBorder="1" applyAlignment="1" applyProtection="1">
      <alignment horizontal="center" vertical="center" wrapText="1"/>
    </xf>
    <xf numFmtId="49" fontId="0" fillId="3" borderId="10" xfId="0" applyNumberFormat="1" applyFont="1" applyFill="1" applyBorder="1" applyAlignment="1" applyProtection="1">
      <alignment horizontal="center" vertical="center" wrapText="1"/>
      <protection locked="0"/>
    </xf>
    <xf numFmtId="49" fontId="0" fillId="3" borderId="13" xfId="0" applyNumberFormat="1" applyFont="1" applyFill="1" applyBorder="1" applyAlignment="1" applyProtection="1">
      <alignment horizontal="center" vertical="center" wrapText="1"/>
      <protection locked="0"/>
    </xf>
    <xf numFmtId="49" fontId="0" fillId="3" borderId="37" xfId="0" applyNumberFormat="1" applyFont="1" applyFill="1" applyBorder="1" applyAlignment="1" applyProtection="1">
      <alignment horizontal="center" vertical="center" wrapText="1"/>
      <protection locked="0"/>
    </xf>
    <xf numFmtId="2" fontId="0" fillId="3" borderId="10" xfId="0" applyNumberFormat="1" applyFill="1" applyBorder="1" applyAlignment="1" applyProtection="1">
      <alignment horizontal="center" vertical="center" wrapText="1"/>
      <protection locked="0"/>
    </xf>
    <xf numFmtId="2" fontId="0" fillId="3" borderId="37" xfId="0" applyNumberFormat="1" applyFill="1" applyBorder="1" applyAlignment="1" applyProtection="1">
      <alignment horizontal="center" vertical="center" wrapText="1"/>
      <protection locked="0"/>
    </xf>
    <xf numFmtId="167" fontId="0" fillId="3" borderId="10" xfId="0" applyNumberFormat="1" applyFill="1" applyBorder="1" applyAlignment="1" applyProtection="1">
      <alignment horizontal="center" vertical="center" wrapText="1"/>
      <protection locked="0"/>
    </xf>
    <xf numFmtId="167" fontId="0" fillId="3" borderId="37" xfId="0" applyNumberFormat="1" applyFill="1" applyBorder="1" applyAlignment="1" applyProtection="1">
      <alignment horizontal="center" vertical="center" wrapText="1"/>
      <protection locked="0"/>
    </xf>
    <xf numFmtId="9" fontId="6" fillId="3" borderId="10" xfId="7" applyFont="1" applyFill="1" applyBorder="1" applyAlignment="1" applyProtection="1">
      <alignment horizontal="center" vertical="center" wrapText="1"/>
      <protection locked="0"/>
    </xf>
    <xf numFmtId="9" fontId="6" fillId="3" borderId="37" xfId="7" applyFont="1" applyFill="1" applyBorder="1" applyAlignment="1" applyProtection="1">
      <alignment horizontal="center" vertical="center" wrapText="1"/>
      <protection locked="0"/>
    </xf>
    <xf numFmtId="0" fontId="49" fillId="2" borderId="0" xfId="0" applyFont="1" applyFill="1" applyBorder="1" applyAlignment="1" applyProtection="1">
      <alignment horizontal="center" vertical="center"/>
      <protection locked="0"/>
    </xf>
    <xf numFmtId="0" fontId="18" fillId="0" borderId="0" xfId="0" applyFont="1" applyBorder="1" applyAlignment="1" applyProtection="1">
      <alignment horizontal="center" vertical="center"/>
      <protection locked="0"/>
    </xf>
    <xf numFmtId="4" fontId="0" fillId="3" borderId="10" xfId="0" applyNumberFormat="1" applyFill="1" applyBorder="1" applyAlignment="1" applyProtection="1">
      <alignment horizontal="center" vertical="center" wrapText="1"/>
    </xf>
    <xf numFmtId="4" fontId="0" fillId="3" borderId="13" xfId="0" applyNumberFormat="1" applyFill="1" applyBorder="1" applyAlignment="1" applyProtection="1">
      <alignment horizontal="center" vertical="center" wrapText="1"/>
    </xf>
    <xf numFmtId="4" fontId="0" fillId="3" borderId="37" xfId="0" applyNumberFormat="1" applyFill="1" applyBorder="1" applyAlignment="1" applyProtection="1">
      <alignment horizontal="center" vertical="center" wrapText="1"/>
    </xf>
    <xf numFmtId="49" fontId="0" fillId="0" borderId="0" xfId="0" applyNumberFormat="1" applyBorder="1" applyAlignment="1" applyProtection="1">
      <alignment vertical="center" wrapText="1"/>
      <protection locked="0"/>
    </xf>
    <xf numFmtId="0" fontId="0" fillId="3" borderId="37" xfId="0" applyFill="1" applyBorder="1" applyAlignment="1" applyProtection="1">
      <alignment horizontal="center" vertical="center" wrapText="1"/>
      <protection locked="0"/>
    </xf>
    <xf numFmtId="49" fontId="0" fillId="0" borderId="10" xfId="0" applyNumberFormat="1" applyFont="1" applyBorder="1" applyAlignment="1" applyProtection="1">
      <alignment horizontal="center" vertical="center" wrapText="1"/>
      <protection locked="0"/>
    </xf>
    <xf numFmtId="49" fontId="0" fillId="0" borderId="13" xfId="0" applyNumberFormat="1" applyFont="1" applyBorder="1" applyAlignment="1" applyProtection="1">
      <alignment horizontal="center" vertical="center" wrapText="1"/>
      <protection locked="0"/>
    </xf>
    <xf numFmtId="49" fontId="0" fillId="0" borderId="37" xfId="0" applyNumberFormat="1" applyFont="1" applyBorder="1" applyAlignment="1" applyProtection="1">
      <alignment horizontal="center" vertical="center" wrapText="1"/>
      <protection locked="0"/>
    </xf>
    <xf numFmtId="0" fontId="0" fillId="2" borderId="10"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2" fontId="0" fillId="0" borderId="10"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167" fontId="0" fillId="0" borderId="10" xfId="0" applyNumberFormat="1" applyBorder="1" applyAlignment="1" applyProtection="1">
      <alignment horizontal="center" vertical="center" wrapText="1"/>
      <protection locked="0"/>
    </xf>
    <xf numFmtId="167" fontId="0" fillId="0" borderId="37" xfId="0" applyNumberFormat="1" applyBorder="1" applyAlignment="1" applyProtection="1">
      <alignment horizontal="center" vertical="center" wrapText="1"/>
      <protection locked="0"/>
    </xf>
    <xf numFmtId="9" fontId="6" fillId="0" borderId="10" xfId="7" applyFont="1" applyBorder="1" applyAlignment="1" applyProtection="1">
      <alignment horizontal="center" vertical="center" wrapText="1"/>
      <protection locked="0"/>
    </xf>
    <xf numFmtId="9" fontId="6" fillId="0" borderId="37" xfId="7" applyFont="1" applyBorder="1" applyAlignment="1" applyProtection="1">
      <alignment horizontal="center" vertical="center" wrapText="1"/>
      <protection locked="0"/>
    </xf>
    <xf numFmtId="0" fontId="18" fillId="4" borderId="0" xfId="0" applyFont="1" applyFill="1" applyBorder="1" applyAlignment="1">
      <alignment horizontal="center" vertical="center"/>
    </xf>
    <xf numFmtId="0" fontId="18" fillId="4" borderId="56" xfId="0" applyFont="1" applyFill="1" applyBorder="1" applyAlignment="1">
      <alignment horizontal="center" wrapText="1"/>
    </xf>
    <xf numFmtId="0" fontId="20" fillId="2" borderId="0" xfId="0" applyFont="1" applyFill="1" applyBorder="1" applyAlignment="1">
      <alignment horizontal="left" vertical="top" wrapText="1"/>
    </xf>
    <xf numFmtId="0" fontId="18" fillId="4" borderId="0" xfId="0" applyFont="1" applyFill="1" applyBorder="1" applyAlignment="1">
      <alignment horizontal="center"/>
    </xf>
    <xf numFmtId="0" fontId="26"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17" fillId="2" borderId="0" xfId="0" applyFont="1" applyFill="1" applyBorder="1" applyAlignment="1">
      <alignment horizontal="left" vertical="top" wrapText="1"/>
    </xf>
    <xf numFmtId="0" fontId="55" fillId="0" borderId="0" xfId="0" applyFont="1" applyAlignment="1">
      <alignment horizontal="center"/>
    </xf>
    <xf numFmtId="2" fontId="0" fillId="13" borderId="42" xfId="0" applyNumberFormat="1" applyFill="1" applyBorder="1" applyAlignment="1" applyProtection="1">
      <alignment horizontal="right" vertical="center" indent="1"/>
      <protection locked="0"/>
    </xf>
    <xf numFmtId="0" fontId="0" fillId="20" borderId="0" xfId="0" applyFill="1" applyAlignment="1">
      <alignment horizontal="center"/>
    </xf>
    <xf numFmtId="0" fontId="0" fillId="20" borderId="0" xfId="0" applyFill="1"/>
    <xf numFmtId="2" fontId="0" fillId="20" borderId="0" xfId="0" applyNumberFormat="1" applyFill="1" applyAlignment="1">
      <alignment horizontal="right" vertical="center" indent="1"/>
    </xf>
    <xf numFmtId="0" fontId="0" fillId="20" borderId="0" xfId="0" applyFill="1" applyAlignment="1">
      <alignment horizontal="left" indent="1"/>
    </xf>
    <xf numFmtId="0" fontId="0" fillId="15" borderId="0" xfId="0" applyFill="1" applyAlignment="1">
      <alignment horizontal="center"/>
    </xf>
    <xf numFmtId="0" fontId="0" fillId="15" borderId="42" xfId="0" applyFill="1" applyBorder="1" applyAlignment="1" applyProtection="1">
      <alignment vertical="center"/>
      <protection locked="0"/>
    </xf>
    <xf numFmtId="0" fontId="0" fillId="21" borderId="0" xfId="0" applyFill="1" applyBorder="1" applyAlignment="1">
      <alignment horizontal="center"/>
    </xf>
    <xf numFmtId="0" fontId="0" fillId="21" borderId="0" xfId="0" applyFill="1"/>
    <xf numFmtId="2" fontId="0" fillId="21" borderId="0" xfId="0" applyNumberFormat="1" applyFill="1" applyAlignment="1">
      <alignment horizontal="right" vertical="center" indent="1"/>
    </xf>
    <xf numFmtId="0" fontId="0" fillId="21" borderId="0" xfId="0" applyFill="1" applyAlignment="1">
      <alignment horizontal="left" indent="1"/>
    </xf>
    <xf numFmtId="0" fontId="0" fillId="18" borderId="0" xfId="0" applyFill="1" applyBorder="1" applyAlignment="1">
      <alignment horizontal="center"/>
    </xf>
    <xf numFmtId="0" fontId="0" fillId="18" borderId="0" xfId="0" applyFill="1" applyBorder="1" applyAlignment="1" applyProtection="1">
      <alignment vertical="center"/>
      <protection locked="0"/>
    </xf>
    <xf numFmtId="2" fontId="0" fillId="18" borderId="0" xfId="0" applyNumberFormat="1" applyFill="1" applyAlignment="1">
      <alignment horizontal="right" vertical="center" indent="1"/>
    </xf>
    <xf numFmtId="0" fontId="0" fillId="18" borderId="0" xfId="0" applyFill="1" applyAlignment="1">
      <alignment horizontal="left" indent="1"/>
    </xf>
    <xf numFmtId="49" fontId="0" fillId="3" borderId="10" xfId="0" applyNumberFormat="1" applyFill="1" applyBorder="1" applyAlignment="1" applyProtection="1">
      <alignment horizontal="center" vertical="center" wrapText="1"/>
      <protection locked="0"/>
    </xf>
    <xf numFmtId="164" fontId="18" fillId="2" borderId="0" xfId="0" applyNumberFormat="1" applyFont="1" applyFill="1" applyAlignment="1">
      <alignment horizontal="center" vertical="center"/>
    </xf>
    <xf numFmtId="0" fontId="18" fillId="2" borderId="0" xfId="0" applyFont="1" applyFill="1" applyAlignment="1">
      <alignment horizontal="center"/>
    </xf>
    <xf numFmtId="14" fontId="18" fillId="2" borderId="0" xfId="0" applyNumberFormat="1" applyFont="1" applyFill="1" applyAlignment="1">
      <alignment horizontal="center"/>
    </xf>
  </cellXfs>
  <cellStyles count="16">
    <cellStyle name="Lien hypertexte" xfId="1" builtinId="8"/>
    <cellStyle name="Lien hypertexte 2" xfId="2"/>
    <cellStyle name="Milliers" xfId="3" builtinId="3"/>
    <cellStyle name="Normal" xfId="0" builtinId="0"/>
    <cellStyle name="Normal 2" xfId="4"/>
    <cellStyle name="Normal 2 2" xfId="5"/>
    <cellStyle name="Normal 3" xfId="6"/>
    <cellStyle name="Pourcentage" xfId="7" builtinId="5"/>
    <cellStyle name="Titre 2" xfId="8"/>
    <cellStyle name="Titre 3" xfId="9"/>
    <cellStyle name="Titre 1 2" xfId="10"/>
    <cellStyle name="Titre 1 2 2" xfId="11"/>
    <cellStyle name="Titre 1 3" xfId="12"/>
    <cellStyle name="Titre 2 2" xfId="13"/>
    <cellStyle name="Titre 2 3" xfId="14"/>
    <cellStyle name="Titre 3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jpeg"/><Relationship Id="rId5" Type="http://schemas.openxmlformats.org/officeDocument/2006/relationships/image" Target="../media/image10.jpe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jpe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13.jpeg"/><Relationship Id="rId5" Type="http://schemas.openxmlformats.org/officeDocument/2006/relationships/image" Target="../media/image10.jpeg"/><Relationship Id="rId4" Type="http://schemas.openxmlformats.org/officeDocument/2006/relationships/image" Target="../media/image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4.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1</xdr:col>
      <xdr:colOff>69981</xdr:colOff>
      <xdr:row>57</xdr:row>
      <xdr:rowOff>150674</xdr:rowOff>
    </xdr:from>
    <xdr:to>
      <xdr:col>10</xdr:col>
      <xdr:colOff>171062</xdr:colOff>
      <xdr:row>60</xdr:row>
      <xdr:rowOff>116164</xdr:rowOff>
    </xdr:to>
    <xdr:pic>
      <xdr:nvPicPr>
        <xdr:cNvPr id="4" name="Image 3" descr="Capture d’écran 2023-03-07 111519.jpg"/>
        <xdr:cNvPicPr>
          <a:picLocks noChangeAspect="1"/>
        </xdr:cNvPicPr>
      </xdr:nvPicPr>
      <xdr:blipFill>
        <a:blip xmlns:r="http://schemas.openxmlformats.org/officeDocument/2006/relationships" r:embed="rId1" cstate="print"/>
        <a:stretch>
          <a:fillRect/>
        </a:stretch>
      </xdr:blipFill>
      <xdr:spPr>
        <a:xfrm>
          <a:off x="202165" y="7965062"/>
          <a:ext cx="6655836" cy="525327"/>
        </a:xfrm>
        <a:prstGeom prst="rect">
          <a:avLst/>
        </a:prstGeom>
      </xdr:spPr>
    </xdr:pic>
    <xdr:clientData/>
  </xdr:twoCellAnchor>
  <xdr:twoCellAnchor editAs="oneCell">
    <xdr:from>
      <xdr:col>1</xdr:col>
      <xdr:colOff>559836</xdr:colOff>
      <xdr:row>0</xdr:row>
      <xdr:rowOff>0</xdr:rowOff>
    </xdr:from>
    <xdr:to>
      <xdr:col>8</xdr:col>
      <xdr:colOff>73881</xdr:colOff>
      <xdr:row>5</xdr:row>
      <xdr:rowOff>67413</xdr:rowOff>
    </xdr:to>
    <xdr:pic>
      <xdr:nvPicPr>
        <xdr:cNvPr id="5" name="Image 4" descr="Capture d'écran 2026-09-29 143406.png"/>
        <xdr:cNvPicPr>
          <a:picLocks noChangeAspect="1"/>
        </xdr:cNvPicPr>
      </xdr:nvPicPr>
      <xdr:blipFill>
        <a:blip xmlns:r="http://schemas.openxmlformats.org/officeDocument/2006/relationships" r:embed="rId2" cstate="print"/>
        <a:stretch>
          <a:fillRect/>
        </a:stretch>
      </xdr:blipFill>
      <xdr:spPr>
        <a:xfrm>
          <a:off x="684244" y="0"/>
          <a:ext cx="5547841" cy="891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38100</xdr:rowOff>
    </xdr:from>
    <xdr:to>
      <xdr:col>7</xdr:col>
      <xdr:colOff>1009650</xdr:colOff>
      <xdr:row>9</xdr:row>
      <xdr:rowOff>9525</xdr:rowOff>
    </xdr:to>
    <xdr:pic>
      <xdr:nvPicPr>
        <xdr:cNvPr id="4152" name="Image 3" descr="Capture.JPG"/>
        <xdr:cNvPicPr>
          <a:picLocks noChangeAspect="1"/>
        </xdr:cNvPicPr>
      </xdr:nvPicPr>
      <xdr:blipFill>
        <a:blip xmlns:r="http://schemas.openxmlformats.org/officeDocument/2006/relationships" r:embed="rId1" cstate="print"/>
        <a:srcRect/>
        <a:stretch>
          <a:fillRect/>
        </a:stretch>
      </xdr:blipFill>
      <xdr:spPr bwMode="auto">
        <a:xfrm>
          <a:off x="209550" y="38100"/>
          <a:ext cx="5467350" cy="9810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8</xdr:col>
      <xdr:colOff>257175</xdr:colOff>
      <xdr:row>5</xdr:row>
      <xdr:rowOff>66675</xdr:rowOff>
    </xdr:to>
    <xdr:pic>
      <xdr:nvPicPr>
        <xdr:cNvPr id="5176" name="Image 7" descr="Capture.JPG"/>
        <xdr:cNvPicPr>
          <a:picLocks noChangeAspect="1"/>
        </xdr:cNvPicPr>
      </xdr:nvPicPr>
      <xdr:blipFill>
        <a:blip xmlns:r="http://schemas.openxmlformats.org/officeDocument/2006/relationships" r:embed="rId1" cstate="print"/>
        <a:srcRect/>
        <a:stretch>
          <a:fillRect/>
        </a:stretch>
      </xdr:blipFill>
      <xdr:spPr bwMode="auto">
        <a:xfrm>
          <a:off x="371475" y="0"/>
          <a:ext cx="5591175" cy="895350"/>
        </a:xfrm>
        <a:prstGeom prst="rect">
          <a:avLst/>
        </a:prstGeom>
        <a:noFill/>
        <a:ln w="9525">
          <a:noFill/>
          <a:miter lim="800000"/>
          <a:headEnd/>
          <a:tailEnd/>
        </a:ln>
      </xdr:spPr>
    </xdr:pic>
    <xdr:clientData/>
  </xdr:twoCellAnchor>
  <xdr:twoCellAnchor editAs="oneCell">
    <xdr:from>
      <xdr:col>0</xdr:col>
      <xdr:colOff>10886</xdr:colOff>
      <xdr:row>47</xdr:row>
      <xdr:rowOff>696685</xdr:rowOff>
    </xdr:from>
    <xdr:to>
      <xdr:col>8</xdr:col>
      <xdr:colOff>494437</xdr:colOff>
      <xdr:row>50</xdr:row>
      <xdr:rowOff>164373</xdr:rowOff>
    </xdr:to>
    <xdr:pic>
      <xdr:nvPicPr>
        <xdr:cNvPr id="3" name="Image 2" descr="Capture d’écran 2023-03-07 111519.jpg"/>
        <xdr:cNvPicPr>
          <a:picLocks noChangeAspect="1"/>
        </xdr:cNvPicPr>
      </xdr:nvPicPr>
      <xdr:blipFill>
        <a:blip xmlns:r="http://schemas.openxmlformats.org/officeDocument/2006/relationships" r:embed="rId2" cstate="print"/>
        <a:stretch>
          <a:fillRect/>
        </a:stretch>
      </xdr:blipFill>
      <xdr:spPr>
        <a:xfrm>
          <a:off x="10886" y="9699171"/>
          <a:ext cx="6633980" cy="523602"/>
        </a:xfrm>
        <a:prstGeom prst="rect">
          <a:avLst/>
        </a:prstGeom>
      </xdr:spPr>
    </xdr:pic>
    <xdr:clientData/>
  </xdr:twoCellAnchor>
  <xdr:twoCellAnchor editAs="oneCell">
    <xdr:from>
      <xdr:col>7</xdr:col>
      <xdr:colOff>0</xdr:colOff>
      <xdr:row>47</xdr:row>
      <xdr:rowOff>0</xdr:rowOff>
    </xdr:from>
    <xdr:to>
      <xdr:col>8</xdr:col>
      <xdr:colOff>241088</xdr:colOff>
      <xdr:row>48</xdr:row>
      <xdr:rowOff>62745</xdr:rowOff>
    </xdr:to>
    <xdr:pic>
      <xdr:nvPicPr>
        <xdr:cNvPr id="4" name="Image 3" descr="signature.png"/>
        <xdr:cNvPicPr>
          <a:picLocks noChangeAspect="1"/>
        </xdr:cNvPicPr>
      </xdr:nvPicPr>
      <xdr:blipFill>
        <a:blip xmlns:r="http://schemas.openxmlformats.org/officeDocument/2006/relationships" r:embed="rId3" cstate="print"/>
        <a:stretch>
          <a:fillRect/>
        </a:stretch>
      </xdr:blipFill>
      <xdr:spPr>
        <a:xfrm>
          <a:off x="5040086" y="8708571"/>
          <a:ext cx="1351431" cy="7703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371475</xdr:colOff>
      <xdr:row>1</xdr:row>
      <xdr:rowOff>85725</xdr:rowOff>
    </xdr:from>
    <xdr:to>
      <xdr:col>3</xdr:col>
      <xdr:colOff>619125</xdr:colOff>
      <xdr:row>4</xdr:row>
      <xdr:rowOff>104775</xdr:rowOff>
    </xdr:to>
    <xdr:pic>
      <xdr:nvPicPr>
        <xdr:cNvPr id="3208"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714375" y="285750"/>
          <a:ext cx="1047750" cy="847725"/>
        </a:xfrm>
        <a:prstGeom prst="rect">
          <a:avLst/>
        </a:prstGeom>
        <a:noFill/>
        <a:ln w="9525">
          <a:noFill/>
          <a:miter lim="800000"/>
          <a:headEnd/>
          <a:tailEnd/>
        </a:ln>
      </xdr:spPr>
    </xdr:pic>
    <xdr:clientData/>
  </xdr:twoCellAnchor>
  <xdr:twoCellAnchor editAs="oneCell">
    <xdr:from>
      <xdr:col>2</xdr:col>
      <xdr:colOff>447675</xdr:colOff>
      <xdr:row>61</xdr:row>
      <xdr:rowOff>95250</xdr:rowOff>
    </xdr:from>
    <xdr:to>
      <xdr:col>2</xdr:col>
      <xdr:colOff>714375</xdr:colOff>
      <xdr:row>62</xdr:row>
      <xdr:rowOff>133350</xdr:rowOff>
    </xdr:to>
    <xdr:pic>
      <xdr:nvPicPr>
        <xdr:cNvPr id="3209" name="Image 11" descr="Location.jpg"/>
        <xdr:cNvPicPr>
          <a:picLocks noChangeAspect="1"/>
        </xdr:cNvPicPr>
      </xdr:nvPicPr>
      <xdr:blipFill>
        <a:blip xmlns:r="http://schemas.openxmlformats.org/officeDocument/2006/relationships" r:embed="rId2" cstate="print"/>
        <a:srcRect/>
        <a:stretch>
          <a:fillRect/>
        </a:stretch>
      </xdr:blipFill>
      <xdr:spPr bwMode="auto">
        <a:xfrm>
          <a:off x="790575" y="12420600"/>
          <a:ext cx="266700" cy="228600"/>
        </a:xfrm>
        <a:prstGeom prst="rect">
          <a:avLst/>
        </a:prstGeom>
        <a:noFill/>
        <a:ln w="9525">
          <a:noFill/>
          <a:miter lim="800000"/>
          <a:headEnd/>
          <a:tailEnd/>
        </a:ln>
      </xdr:spPr>
    </xdr:pic>
    <xdr:clientData/>
  </xdr:twoCellAnchor>
  <xdr:twoCellAnchor editAs="oneCell">
    <xdr:from>
      <xdr:col>3</xdr:col>
      <xdr:colOff>971550</xdr:colOff>
      <xdr:row>61</xdr:row>
      <xdr:rowOff>85725</xdr:rowOff>
    </xdr:from>
    <xdr:to>
      <xdr:col>3</xdr:col>
      <xdr:colOff>1209675</xdr:colOff>
      <xdr:row>62</xdr:row>
      <xdr:rowOff>152400</xdr:rowOff>
    </xdr:to>
    <xdr:pic>
      <xdr:nvPicPr>
        <xdr:cNvPr id="3210" name="Image 12" descr="Email.jpg"/>
        <xdr:cNvPicPr>
          <a:picLocks noChangeAspect="1"/>
        </xdr:cNvPicPr>
      </xdr:nvPicPr>
      <xdr:blipFill>
        <a:blip xmlns:r="http://schemas.openxmlformats.org/officeDocument/2006/relationships" r:embed="rId3" cstate="print"/>
        <a:srcRect/>
        <a:stretch>
          <a:fillRect/>
        </a:stretch>
      </xdr:blipFill>
      <xdr:spPr bwMode="auto">
        <a:xfrm>
          <a:off x="2114550" y="12411075"/>
          <a:ext cx="238125" cy="257175"/>
        </a:xfrm>
        <a:prstGeom prst="rect">
          <a:avLst/>
        </a:prstGeom>
        <a:noFill/>
        <a:ln w="9525">
          <a:noFill/>
          <a:miter lim="800000"/>
          <a:headEnd/>
          <a:tailEnd/>
        </a:ln>
      </xdr:spPr>
    </xdr:pic>
    <xdr:clientData/>
  </xdr:twoCellAnchor>
  <xdr:twoCellAnchor editAs="oneCell">
    <xdr:from>
      <xdr:col>3</xdr:col>
      <xdr:colOff>2419350</xdr:colOff>
      <xdr:row>61</xdr:row>
      <xdr:rowOff>76200</xdr:rowOff>
    </xdr:from>
    <xdr:to>
      <xdr:col>3</xdr:col>
      <xdr:colOff>2657475</xdr:colOff>
      <xdr:row>62</xdr:row>
      <xdr:rowOff>123825</xdr:rowOff>
    </xdr:to>
    <xdr:pic>
      <xdr:nvPicPr>
        <xdr:cNvPr id="3211" name="Image 13" descr="Phone.jpg"/>
        <xdr:cNvPicPr>
          <a:picLocks noChangeAspect="1"/>
        </xdr:cNvPicPr>
      </xdr:nvPicPr>
      <xdr:blipFill>
        <a:blip xmlns:r="http://schemas.openxmlformats.org/officeDocument/2006/relationships" r:embed="rId4" cstate="print"/>
        <a:srcRect/>
        <a:stretch>
          <a:fillRect/>
        </a:stretch>
      </xdr:blipFill>
      <xdr:spPr bwMode="auto">
        <a:xfrm>
          <a:off x="3562350" y="12401550"/>
          <a:ext cx="238125" cy="238125"/>
        </a:xfrm>
        <a:prstGeom prst="rect">
          <a:avLst/>
        </a:prstGeom>
        <a:noFill/>
        <a:ln w="9525">
          <a:noFill/>
          <a:miter lim="800000"/>
          <a:headEnd/>
          <a:tailEnd/>
        </a:ln>
      </xdr:spPr>
    </xdr:pic>
    <xdr:clientData/>
  </xdr:twoCellAnchor>
  <xdr:twoCellAnchor editAs="oneCell">
    <xdr:from>
      <xdr:col>5</xdr:col>
      <xdr:colOff>295275</xdr:colOff>
      <xdr:row>61</xdr:row>
      <xdr:rowOff>123825</xdr:rowOff>
    </xdr:from>
    <xdr:to>
      <xdr:col>5</xdr:col>
      <xdr:colOff>495300</xdr:colOff>
      <xdr:row>62</xdr:row>
      <xdr:rowOff>142875</xdr:rowOff>
    </xdr:to>
    <xdr:pic>
      <xdr:nvPicPr>
        <xdr:cNvPr id="3212" name="Image 14" descr="Website.jpg"/>
        <xdr:cNvPicPr>
          <a:picLocks noChangeAspect="1"/>
        </xdr:cNvPicPr>
      </xdr:nvPicPr>
      <xdr:blipFill>
        <a:blip xmlns:r="http://schemas.openxmlformats.org/officeDocument/2006/relationships" r:embed="rId5" cstate="print"/>
        <a:srcRect/>
        <a:stretch>
          <a:fillRect/>
        </a:stretch>
      </xdr:blipFill>
      <xdr:spPr bwMode="auto">
        <a:xfrm>
          <a:off x="5419725" y="12449175"/>
          <a:ext cx="200025" cy="2095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1645920</xdr:colOff>
      <xdr:row>108</xdr:row>
      <xdr:rowOff>111250</xdr:rowOff>
    </xdr:from>
    <xdr:to>
      <xdr:col>2</xdr:col>
      <xdr:colOff>2857500</xdr:colOff>
      <xdr:row>112</xdr:row>
      <xdr:rowOff>106831</xdr:rowOff>
    </xdr:to>
    <xdr:pic>
      <xdr:nvPicPr>
        <xdr:cNvPr id="2" name="Image 1" descr="signature.png">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cstate="print"/>
        <a:stretch>
          <a:fillRect/>
        </a:stretch>
      </xdr:blipFill>
      <xdr:spPr>
        <a:xfrm>
          <a:off x="5151120" y="19077430"/>
          <a:ext cx="1211580" cy="666141"/>
        </a:xfrm>
        <a:prstGeom prst="rect">
          <a:avLst/>
        </a:prstGeom>
      </xdr:spPr>
    </xdr:pic>
    <xdr:clientData/>
  </xdr:twoCellAnchor>
  <xdr:twoCellAnchor>
    <xdr:from>
      <xdr:col>0</xdr:col>
      <xdr:colOff>0</xdr:colOff>
      <xdr:row>1</xdr:row>
      <xdr:rowOff>30480</xdr:rowOff>
    </xdr:from>
    <xdr:to>
      <xdr:col>0</xdr:col>
      <xdr:colOff>3299461</xdr:colOff>
      <xdr:row>4</xdr:row>
      <xdr:rowOff>167640</xdr:rowOff>
    </xdr:to>
    <xdr:pic>
      <xdr:nvPicPr>
        <xdr:cNvPr id="3" name="Picture 1" descr="Capture"/>
        <xdr:cNvPicPr>
          <a:picLocks noChangeAspect="1" noChangeArrowheads="1"/>
        </xdr:cNvPicPr>
      </xdr:nvPicPr>
      <xdr:blipFill>
        <a:blip xmlns:r="http://schemas.openxmlformats.org/officeDocument/2006/relationships" r:embed="rId2" cstate="print"/>
        <a:srcRect/>
        <a:stretch>
          <a:fillRect/>
        </a:stretch>
      </xdr:blipFill>
      <xdr:spPr bwMode="auto">
        <a:xfrm>
          <a:off x="0" y="30480"/>
          <a:ext cx="3299461" cy="670560"/>
        </a:xfrm>
        <a:prstGeom prst="rect">
          <a:avLst/>
        </a:prstGeom>
        <a:noFill/>
        <a:ln w="9525">
          <a:noFill/>
          <a:miter lim="800000"/>
          <a:headEnd/>
          <a:tailEnd/>
        </a:ln>
      </xdr:spPr>
    </xdr:pic>
    <xdr:clientData/>
  </xdr:twoCellAnchor>
  <xdr:twoCellAnchor>
    <xdr:from>
      <xdr:col>2</xdr:col>
      <xdr:colOff>152400</xdr:colOff>
      <xdr:row>104</xdr:row>
      <xdr:rowOff>213360</xdr:rowOff>
    </xdr:from>
    <xdr:to>
      <xdr:col>2</xdr:col>
      <xdr:colOff>3032760</xdr:colOff>
      <xdr:row>108</xdr:row>
      <xdr:rowOff>91440</xdr:rowOff>
    </xdr:to>
    <xdr:pic>
      <xdr:nvPicPr>
        <xdr:cNvPr id="4" name="Picture 2" descr="logo4"/>
        <xdr:cNvPicPr>
          <a:picLocks noChangeAspect="1" noChangeArrowheads="1"/>
        </xdr:cNvPicPr>
      </xdr:nvPicPr>
      <xdr:blipFill>
        <a:blip xmlns:r="http://schemas.openxmlformats.org/officeDocument/2006/relationships" r:embed="rId3" cstate="print"/>
        <a:srcRect l="17159" t="40683" r="19772" b="44034"/>
        <a:stretch>
          <a:fillRect/>
        </a:stretch>
      </xdr:blipFill>
      <xdr:spPr bwMode="auto">
        <a:xfrm>
          <a:off x="3657600" y="18417540"/>
          <a:ext cx="2880360" cy="64008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66675</xdr:colOff>
      <xdr:row>2</xdr:row>
      <xdr:rowOff>104775</xdr:rowOff>
    </xdr:from>
    <xdr:to>
      <xdr:col>3</xdr:col>
      <xdr:colOff>914400</xdr:colOff>
      <xdr:row>5</xdr:row>
      <xdr:rowOff>28575</xdr:rowOff>
    </xdr:to>
    <xdr:pic>
      <xdr:nvPicPr>
        <xdr:cNvPr id="6280"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409575" y="533400"/>
          <a:ext cx="1647825" cy="1114425"/>
        </a:xfrm>
        <a:prstGeom prst="rect">
          <a:avLst/>
        </a:prstGeom>
        <a:noFill/>
        <a:ln w="9525">
          <a:noFill/>
          <a:miter lim="800000"/>
          <a:headEnd/>
          <a:tailEnd/>
        </a:ln>
      </xdr:spPr>
    </xdr:pic>
    <xdr:clientData/>
  </xdr:twoCellAnchor>
  <xdr:twoCellAnchor editAs="oneCell">
    <xdr:from>
      <xdr:col>2</xdr:col>
      <xdr:colOff>447675</xdr:colOff>
      <xdr:row>62</xdr:row>
      <xdr:rowOff>123825</xdr:rowOff>
    </xdr:from>
    <xdr:to>
      <xdr:col>2</xdr:col>
      <xdr:colOff>714375</xdr:colOff>
      <xdr:row>63</xdr:row>
      <xdr:rowOff>161925</xdr:rowOff>
    </xdr:to>
    <xdr:pic>
      <xdr:nvPicPr>
        <xdr:cNvPr id="6281" name="Image 3" descr="Location.jpg"/>
        <xdr:cNvPicPr>
          <a:picLocks noChangeAspect="1"/>
        </xdr:cNvPicPr>
      </xdr:nvPicPr>
      <xdr:blipFill>
        <a:blip xmlns:r="http://schemas.openxmlformats.org/officeDocument/2006/relationships" r:embed="rId2" cstate="print"/>
        <a:srcRect/>
        <a:stretch>
          <a:fillRect/>
        </a:stretch>
      </xdr:blipFill>
      <xdr:spPr bwMode="auto">
        <a:xfrm>
          <a:off x="790575" y="13020675"/>
          <a:ext cx="266700" cy="228600"/>
        </a:xfrm>
        <a:prstGeom prst="rect">
          <a:avLst/>
        </a:prstGeom>
        <a:noFill/>
        <a:ln w="9525">
          <a:noFill/>
          <a:miter lim="800000"/>
          <a:headEnd/>
          <a:tailEnd/>
        </a:ln>
      </xdr:spPr>
    </xdr:pic>
    <xdr:clientData/>
  </xdr:twoCellAnchor>
  <xdr:twoCellAnchor editAs="oneCell">
    <xdr:from>
      <xdr:col>3</xdr:col>
      <xdr:colOff>742950</xdr:colOff>
      <xdr:row>62</xdr:row>
      <xdr:rowOff>123825</xdr:rowOff>
    </xdr:from>
    <xdr:to>
      <xdr:col>3</xdr:col>
      <xdr:colOff>981075</xdr:colOff>
      <xdr:row>64</xdr:row>
      <xdr:rowOff>0</xdr:rowOff>
    </xdr:to>
    <xdr:pic>
      <xdr:nvPicPr>
        <xdr:cNvPr id="6282" name="Image 4" descr="Email.jpg"/>
        <xdr:cNvPicPr>
          <a:picLocks noChangeAspect="1"/>
        </xdr:cNvPicPr>
      </xdr:nvPicPr>
      <xdr:blipFill>
        <a:blip xmlns:r="http://schemas.openxmlformats.org/officeDocument/2006/relationships" r:embed="rId3" cstate="print"/>
        <a:srcRect/>
        <a:stretch>
          <a:fillRect/>
        </a:stretch>
      </xdr:blipFill>
      <xdr:spPr bwMode="auto">
        <a:xfrm>
          <a:off x="1885950" y="13020675"/>
          <a:ext cx="238125" cy="257175"/>
        </a:xfrm>
        <a:prstGeom prst="rect">
          <a:avLst/>
        </a:prstGeom>
        <a:noFill/>
        <a:ln w="9525">
          <a:noFill/>
          <a:miter lim="800000"/>
          <a:headEnd/>
          <a:tailEnd/>
        </a:ln>
      </xdr:spPr>
    </xdr:pic>
    <xdr:clientData/>
  </xdr:twoCellAnchor>
  <xdr:twoCellAnchor editAs="oneCell">
    <xdr:from>
      <xdr:col>3</xdr:col>
      <xdr:colOff>2190750</xdr:colOff>
      <xdr:row>62</xdr:row>
      <xdr:rowOff>104775</xdr:rowOff>
    </xdr:from>
    <xdr:to>
      <xdr:col>3</xdr:col>
      <xdr:colOff>2428875</xdr:colOff>
      <xdr:row>63</xdr:row>
      <xdr:rowOff>152400</xdr:rowOff>
    </xdr:to>
    <xdr:pic>
      <xdr:nvPicPr>
        <xdr:cNvPr id="6283" name="Image 5" descr="Phone.jpg"/>
        <xdr:cNvPicPr>
          <a:picLocks noChangeAspect="1"/>
        </xdr:cNvPicPr>
      </xdr:nvPicPr>
      <xdr:blipFill>
        <a:blip xmlns:r="http://schemas.openxmlformats.org/officeDocument/2006/relationships" r:embed="rId4" cstate="print"/>
        <a:srcRect/>
        <a:stretch>
          <a:fillRect/>
        </a:stretch>
      </xdr:blipFill>
      <xdr:spPr bwMode="auto">
        <a:xfrm>
          <a:off x="3333750" y="13001625"/>
          <a:ext cx="238125" cy="238125"/>
        </a:xfrm>
        <a:prstGeom prst="rect">
          <a:avLst/>
        </a:prstGeom>
        <a:noFill/>
        <a:ln w="9525">
          <a:noFill/>
          <a:miter lim="800000"/>
          <a:headEnd/>
          <a:tailEnd/>
        </a:ln>
      </xdr:spPr>
    </xdr:pic>
    <xdr:clientData/>
  </xdr:twoCellAnchor>
  <xdr:twoCellAnchor editAs="oneCell">
    <xdr:from>
      <xdr:col>5</xdr:col>
      <xdr:colOff>114300</xdr:colOff>
      <xdr:row>62</xdr:row>
      <xdr:rowOff>171450</xdr:rowOff>
    </xdr:from>
    <xdr:to>
      <xdr:col>5</xdr:col>
      <xdr:colOff>323850</xdr:colOff>
      <xdr:row>64</xdr:row>
      <xdr:rowOff>0</xdr:rowOff>
    </xdr:to>
    <xdr:pic>
      <xdr:nvPicPr>
        <xdr:cNvPr id="6284" name="Image 6" descr="Website.jpg"/>
        <xdr:cNvPicPr>
          <a:picLocks noChangeAspect="1"/>
        </xdr:cNvPicPr>
      </xdr:nvPicPr>
      <xdr:blipFill>
        <a:blip xmlns:r="http://schemas.openxmlformats.org/officeDocument/2006/relationships" r:embed="rId5" cstate="print"/>
        <a:srcRect/>
        <a:stretch>
          <a:fillRect/>
        </a:stretch>
      </xdr:blipFill>
      <xdr:spPr bwMode="auto">
        <a:xfrm>
          <a:off x="5238750" y="13068300"/>
          <a:ext cx="209550" cy="2095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21771</xdr:colOff>
      <xdr:row>39</xdr:row>
      <xdr:rowOff>552597</xdr:rowOff>
    </xdr:from>
    <xdr:to>
      <xdr:col>8</xdr:col>
      <xdr:colOff>478971</xdr:colOff>
      <xdr:row>41</xdr:row>
      <xdr:rowOff>153495</xdr:rowOff>
    </xdr:to>
    <xdr:pic>
      <xdr:nvPicPr>
        <xdr:cNvPr id="2" name="Image 1" descr="Capture d’écran 2023-03-07 111519.jpg"/>
        <xdr:cNvPicPr>
          <a:picLocks noChangeAspect="1"/>
        </xdr:cNvPicPr>
      </xdr:nvPicPr>
      <xdr:blipFill>
        <a:blip xmlns:r="http://schemas.openxmlformats.org/officeDocument/2006/relationships" r:embed="rId1" cstate="print"/>
        <a:stretch>
          <a:fillRect/>
        </a:stretch>
      </xdr:blipFill>
      <xdr:spPr>
        <a:xfrm>
          <a:off x="151311" y="9315597"/>
          <a:ext cx="6537960" cy="492438"/>
        </a:xfrm>
        <a:prstGeom prst="rect">
          <a:avLst/>
        </a:prstGeom>
      </xdr:spPr>
    </xdr:pic>
    <xdr:clientData/>
  </xdr:twoCellAnchor>
  <xdr:twoCellAnchor editAs="oneCell">
    <xdr:from>
      <xdr:col>0</xdr:col>
      <xdr:colOff>54429</xdr:colOff>
      <xdr:row>0</xdr:row>
      <xdr:rowOff>10886</xdr:rowOff>
    </xdr:from>
    <xdr:to>
      <xdr:col>8</xdr:col>
      <xdr:colOff>489857</xdr:colOff>
      <xdr:row>8</xdr:row>
      <xdr:rowOff>180398</xdr:rowOff>
    </xdr:to>
    <xdr:pic>
      <xdr:nvPicPr>
        <xdr:cNvPr id="3" name="Image 2" descr="Capture d’écran 2023-09-06 081728.jpg"/>
        <xdr:cNvPicPr>
          <a:picLocks noChangeAspect="1"/>
        </xdr:cNvPicPr>
      </xdr:nvPicPr>
      <xdr:blipFill>
        <a:blip xmlns:r="http://schemas.openxmlformats.org/officeDocument/2006/relationships" r:embed="rId2" cstate="print"/>
        <a:stretch>
          <a:fillRect/>
        </a:stretch>
      </xdr:blipFill>
      <xdr:spPr>
        <a:xfrm>
          <a:off x="54429" y="10886"/>
          <a:ext cx="6645728" cy="1114392"/>
        </a:xfrm>
        <a:prstGeom prst="rect">
          <a:avLst/>
        </a:prstGeom>
      </xdr:spPr>
    </xdr:pic>
    <xdr:clientData/>
  </xdr:twoCellAnchor>
  <xdr:twoCellAnchor editAs="oneCell">
    <xdr:from>
      <xdr:col>7</xdr:col>
      <xdr:colOff>217715</xdr:colOff>
      <xdr:row>38</xdr:row>
      <xdr:rowOff>174172</xdr:rowOff>
    </xdr:from>
    <xdr:to>
      <xdr:col>8</xdr:col>
      <xdr:colOff>458803</xdr:colOff>
      <xdr:row>40</xdr:row>
      <xdr:rowOff>51860</xdr:rowOff>
    </xdr:to>
    <xdr:pic>
      <xdr:nvPicPr>
        <xdr:cNvPr id="4" name="Image 3" descr="signature.png"/>
        <xdr:cNvPicPr>
          <a:picLocks noChangeAspect="1"/>
        </xdr:cNvPicPr>
      </xdr:nvPicPr>
      <xdr:blipFill>
        <a:blip xmlns:r="http://schemas.openxmlformats.org/officeDocument/2006/relationships" r:embed="rId3" cstate="print"/>
        <a:stretch>
          <a:fillRect/>
        </a:stretch>
      </xdr:blipFill>
      <xdr:spPr>
        <a:xfrm>
          <a:off x="5315495" y="8754292"/>
          <a:ext cx="1353608" cy="7692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6</xdr:col>
      <xdr:colOff>447675</xdr:colOff>
      <xdr:row>23</xdr:row>
      <xdr:rowOff>85725</xdr:rowOff>
    </xdr:to>
    <xdr:pic>
      <xdr:nvPicPr>
        <xdr:cNvPr id="7250" name="Image 1" descr="RAPPEL SEANCE.jpg"/>
        <xdr:cNvPicPr>
          <a:picLocks noChangeAspect="1"/>
        </xdr:cNvPicPr>
      </xdr:nvPicPr>
      <xdr:blipFill>
        <a:blip xmlns:r="http://schemas.openxmlformats.org/officeDocument/2006/relationships" r:embed="rId1" cstate="print"/>
        <a:srcRect/>
        <a:stretch>
          <a:fillRect/>
        </a:stretch>
      </xdr:blipFill>
      <xdr:spPr bwMode="auto">
        <a:xfrm>
          <a:off x="1000125" y="304800"/>
          <a:ext cx="4019550" cy="4162425"/>
        </a:xfrm>
        <a:prstGeom prst="rect">
          <a:avLst/>
        </a:prstGeom>
        <a:noFill/>
        <a:ln w="9525">
          <a:noFill/>
          <a:miter lim="800000"/>
          <a:headEnd/>
          <a:tailEnd/>
        </a:ln>
      </xdr:spPr>
    </xdr:pic>
    <xdr:clientData/>
  </xdr:twoCellAnchor>
  <xdr:oneCellAnchor>
    <xdr:from>
      <xdr:col>2</xdr:col>
      <xdr:colOff>361950</xdr:colOff>
      <xdr:row>15</xdr:row>
      <xdr:rowOff>9525</xdr:rowOff>
    </xdr:from>
    <xdr:ext cx="2686049" cy="274819"/>
    <xdr:sp macro="" textlink="'BIRTHDAY SESSION'!H29">
      <xdr:nvSpPr>
        <xdr:cNvPr id="3" name="ZoneTexte 2"/>
        <xdr:cNvSpPr txBox="1"/>
      </xdr:nvSpPr>
      <xdr:spPr>
        <a:xfrm>
          <a:off x="1885950" y="2867025"/>
          <a:ext cx="2686049" cy="2748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fld id="{C7A71A04-16D3-4131-A5BA-8F74CD122A5F}" type="TxLink">
            <a:rPr lang="fr-FR" sz="1200" b="1" i="0" u="none" strike="noStrike">
              <a:solidFill>
                <a:schemeClr val="tx1">
                  <a:lumMod val="65000"/>
                  <a:lumOff val="35000"/>
                </a:schemeClr>
              </a:solidFill>
              <a:latin typeface="GeosansLight" pitchFamily="2" charset="0"/>
              <a:ea typeface="Calibri"/>
              <a:cs typeface="Calibri"/>
            </a:rPr>
            <a:pPr/>
            <a:t> </a:t>
          </a:fld>
          <a:endParaRPr lang="fr-FR" sz="1200" b="1">
            <a:solidFill>
              <a:schemeClr val="tx1">
                <a:lumMod val="65000"/>
                <a:lumOff val="35000"/>
              </a:schemeClr>
            </a:solidFill>
            <a:latin typeface="GeosansLight" pitchFamily="2" charset="0"/>
          </a:endParaRPr>
        </a:p>
      </xdr:txBody>
    </xdr:sp>
    <xdr:clientData/>
  </xdr:oneCellAnchor>
  <xdr:twoCellAnchor>
    <xdr:from>
      <xdr:col>2</xdr:col>
      <xdr:colOff>381000</xdr:colOff>
      <xdr:row>12</xdr:row>
      <xdr:rowOff>47625</xdr:rowOff>
    </xdr:from>
    <xdr:to>
      <xdr:col>6</xdr:col>
      <xdr:colOff>76200</xdr:colOff>
      <xdr:row>13</xdr:row>
      <xdr:rowOff>114300</xdr:rowOff>
    </xdr:to>
    <xdr:sp macro="" textlink="'BIRTHDAY SESSION'!D29">
      <xdr:nvSpPr>
        <xdr:cNvPr id="4" name="ZoneTexte 3"/>
        <xdr:cNvSpPr txBox="1"/>
      </xdr:nvSpPr>
      <xdr:spPr>
        <a:xfrm>
          <a:off x="1905000" y="2333625"/>
          <a:ext cx="2743200" cy="2571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fld id="{43862825-D670-4939-B7D0-2560D3F0CDB3}" type="TxLink">
            <a:rPr lang="fr-FR" sz="1200" b="1" i="0" u="none" strike="noStrike">
              <a:solidFill>
                <a:schemeClr val="tx1">
                  <a:lumMod val="65000"/>
                  <a:lumOff val="35000"/>
                </a:schemeClr>
              </a:solidFill>
              <a:latin typeface="GeosansLight" pitchFamily="2" charset="0"/>
              <a:ea typeface="Calibri"/>
              <a:cs typeface="Calibri"/>
            </a:rPr>
            <a:pPr/>
            <a:t> </a:t>
          </a:fld>
          <a:endParaRPr lang="fr-FR" sz="1200" b="1">
            <a:solidFill>
              <a:schemeClr val="tx1">
                <a:lumMod val="65000"/>
                <a:lumOff val="35000"/>
              </a:schemeClr>
            </a:solidFill>
            <a:latin typeface="GeosansLight"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ES%20ESSENTIELS/GRAND%20LIVRE%20RECETTES%20&amp;%20DEPENSES%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elin/OneDrive/Bureau/PHOTOGRAPHIE/LES%20ESSENTIELS/GROSSESSE/QUESTIONNAIRE%20GROSSESSE%20BAIN%20DE%20LAI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elin/AppData/Roaming/Microsoft/Excel/GRAND%20LIVRE%20RECETTES%20&amp;%20DEPENSES%202020%20maj%2021%2011%20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OMMAIRE"/>
      <sheetName val="CALENDRIER 2020"/>
      <sheetName val="DONNEES"/>
      <sheetName val="BASE CLIENTS"/>
      <sheetName val="BASE PRODUITS"/>
      <sheetName val="BASE FACTURATION"/>
      <sheetName val="CONTRAT"/>
      <sheetName val="ACCOMPTE"/>
      <sheetName val="FACTURE"/>
      <sheetName val="RECAP"/>
      <sheetName val="RECAPITULATIF REEL"/>
      <sheetName val="ENTREES 2020"/>
      <sheetName val="MAI 2020"/>
      <sheetName val="JUIN 2020"/>
      <sheetName val="JUILLET 2020"/>
      <sheetName val="JANVIER 2020"/>
      <sheetName val="FEVRIER 2020"/>
      <sheetName val="MARS 2019"/>
      <sheetName val="AVRIL 2020"/>
      <sheetName val="AOUT 2020"/>
      <sheetName val="SEPTEMBRE 2020"/>
      <sheetName val="OCTOBRE 2019"/>
      <sheetName val="NOVEMBRE 2020"/>
      <sheetName val="DECEMBRE 2020"/>
      <sheetName val="SUIVI BONS CADEAUX"/>
      <sheetName val="BILAN 2019"/>
      <sheetName val="BILAN 2018"/>
      <sheetName val="ESTIMATION BENEF"/>
      <sheetName val="PRIX DE REVIENT D'UNE SEANCE"/>
      <sheetName val="CONTRAT BON CADEAU"/>
      <sheetName val="CONTRAT CASTING CALL"/>
      <sheetName val="ETSY"/>
      <sheetName val="Feuil1"/>
      <sheetName val="Feuil2"/>
    </sheetNames>
    <sheetDataSet>
      <sheetData sheetId="0" refreshError="1"/>
      <sheetData sheetId="1" refreshError="1"/>
      <sheetData sheetId="2" refreshError="1"/>
      <sheetData sheetId="3"/>
      <sheetData sheetId="4">
        <row r="7">
          <cell r="A7" t="str">
            <v>Référence produit</v>
          </cell>
          <cell r="B7" t="str">
            <v>Description</v>
          </cell>
          <cell r="C7" t="str">
            <v>Prix de vente € HT</v>
          </cell>
          <cell r="D7" t="str">
            <v>Remarques</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SEANCE MATERNITE PACKAKE 1 PETIT PRIX</v>
          </cell>
          <cell r="C12">
            <v>100</v>
          </cell>
          <cell r="D12" t="str">
            <v>10 PHOTOS / 30 MIN</v>
          </cell>
        </row>
        <row r="13">
          <cell r="A13" t="str">
            <v>P6</v>
          </cell>
          <cell r="B13" t="str">
            <v>SEANCE MATERNITE PACKAGE 2 PLAISIR</v>
          </cell>
          <cell r="C13">
            <v>150</v>
          </cell>
          <cell r="D13" t="str">
            <v>20 PHOTOS / 1H</v>
          </cell>
        </row>
        <row r="14">
          <cell r="A14" t="str">
            <v>P7</v>
          </cell>
          <cell r="B14" t="str">
            <v>SEANCE MATERNITE PACKAGE 3 INTENSE</v>
          </cell>
          <cell r="C14">
            <v>200</v>
          </cell>
          <cell r="D14" t="str">
            <v>30 PHOTOS / 1H</v>
          </cell>
        </row>
        <row r="15">
          <cell r="A15" t="str">
            <v>P8</v>
          </cell>
          <cell r="B15" t="str">
            <v>SEANCE MATERNITE EFFECTUEE REDUCTION SUR SEANCE NAISSANCE</v>
          </cell>
          <cell r="C15">
            <v>-50</v>
          </cell>
          <cell r="D15" t="str">
            <v>REDUCTION</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row>
        <row r="46">
          <cell r="A46" t="str">
            <v>P39</v>
          </cell>
          <cell r="B46" t="str">
            <v>ACOMPTE 50€</v>
          </cell>
          <cell r="C46">
            <v>-50</v>
          </cell>
        </row>
        <row r="47">
          <cell r="A47" t="str">
            <v>P40</v>
          </cell>
          <cell r="B47" t="str">
            <v>PACK PLAISANCE PARTIE NAISSANCE</v>
          </cell>
          <cell r="C47">
            <v>250</v>
          </cell>
        </row>
        <row r="48">
          <cell r="A48" t="str">
            <v>P40</v>
          </cell>
          <cell r="B48" t="str">
            <v>TARIF PERSONNALISE</v>
          </cell>
        </row>
      </sheetData>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ROSSESSE"/>
      <sheetName val="DOSSIER"/>
      <sheetName val="CONTRAT"/>
      <sheetName val="CGV"/>
      <sheetName val="ACCOMPTE"/>
      <sheetName val="FACTURE"/>
      <sheetName val="AUTORISATION DE PUBLICATION"/>
      <sheetName val="RAPPEL"/>
      <sheetName val="BASE PRODUITS"/>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OMMAIRE"/>
      <sheetName val="DONNEES"/>
      <sheetName val="BASE CLIENTS"/>
      <sheetName val="BASE PRODUITS"/>
      <sheetName val="BASE FACTURATION"/>
      <sheetName val="RECAP"/>
      <sheetName val="RECAPITULATIF REEL"/>
      <sheetName val="ENTREES 2021"/>
      <sheetName val="JANVIER 2021"/>
      <sheetName val="FEVRIER 2021"/>
      <sheetName val="MARS 2021"/>
      <sheetName val="AVRIL 2021"/>
      <sheetName val="MAI 2021"/>
      <sheetName val="JUIN 2021"/>
      <sheetName val="JUILLET 2021"/>
      <sheetName val="AOUT 2021"/>
      <sheetName val="SEPTEMBRE 2021"/>
      <sheetName val="OCTOBRE 2021"/>
      <sheetName val="NOVEMBRE 2021"/>
      <sheetName val="DECEMBRE 2021"/>
      <sheetName val="CONTRAT"/>
      <sheetName val="ACCOMPTE"/>
      <sheetName val="FACTURE"/>
      <sheetName val="SUIVI BONS CADEAUX"/>
      <sheetName val="BILAN 2021"/>
      <sheetName val="BILAN 2019"/>
      <sheetName val="BILAN 2018"/>
      <sheetName val="ESTIMATION BENEF"/>
      <sheetName val="PRIX DE REVIENT D'UNE SEANCE"/>
      <sheetName val="CONTRAT BON CADEAU"/>
      <sheetName val="CONTRAT CASTING CALL"/>
      <sheetName val="Feuil1"/>
      <sheetName val="Feuil2"/>
      <sheetName val="JANVIER 2020"/>
      <sheetName val="FEVRIER 2020"/>
      <sheetName val="MARS 2019"/>
      <sheetName val="AVRIL 2020"/>
      <sheetName val="MAI 2020"/>
      <sheetName val="JUIN 2020"/>
      <sheetName val="JUILLET 2020"/>
      <sheetName val="AOUT 2020"/>
      <sheetName val="SEPTEMBRE 2020"/>
      <sheetName val="OCTOBRE 2019"/>
      <sheetName val="NOVEMBRE 2020"/>
      <sheetName val="DECEMBRE 2020"/>
    </sheetNames>
    <sheetDataSet>
      <sheetData sheetId="0" refreshError="1"/>
      <sheetData sheetId="1" refreshError="1"/>
      <sheetData sheetId="2" refreshError="1"/>
      <sheetData sheetId="3" refreshError="1">
        <row r="6">
          <cell r="C6">
            <v>0</v>
          </cell>
        </row>
        <row r="7">
          <cell r="A7" t="str">
            <v>Référence produit</v>
          </cell>
          <cell r="B7" t="str">
            <v>Description</v>
          </cell>
          <cell r="C7" t="str">
            <v>Prix de vente € HT</v>
          </cell>
          <cell r="D7" t="str">
            <v>Remarques</v>
          </cell>
          <cell r="E7">
            <v>0</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SUPPLEMENT BAIN DE LAIT</v>
          </cell>
          <cell r="C12">
            <v>75</v>
          </cell>
          <cell r="D12" t="str">
            <v>5 PHOTOS solo</v>
          </cell>
        </row>
        <row r="13">
          <cell r="A13" t="str">
            <v>P6</v>
          </cell>
          <cell r="B13" t="str">
            <v>SUPPLEMENT BAIN E LAIT</v>
          </cell>
          <cell r="C13">
            <v>100</v>
          </cell>
          <cell r="D13" t="str">
            <v>10 PHOTOS duo</v>
          </cell>
        </row>
        <row r="14">
          <cell r="A14" t="str">
            <v>P7</v>
          </cell>
          <cell r="B14" t="str">
            <v>SEANCE BAIN DE LAIT SOLO</v>
          </cell>
          <cell r="C14">
            <v>180</v>
          </cell>
          <cell r="D14" t="str">
            <v>10 PHOTOS SOLO</v>
          </cell>
        </row>
        <row r="15">
          <cell r="A15" t="str">
            <v>P8</v>
          </cell>
          <cell r="B15" t="str">
            <v>SEANCE BAIN DE LAIT DUO</v>
          </cell>
          <cell r="C15">
            <v>230</v>
          </cell>
          <cell r="D15" t="str">
            <v>20 PHOTOS SOLO</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cell r="B24">
            <v>0</v>
          </cell>
          <cell r="C24">
            <v>0</v>
          </cell>
          <cell r="D24">
            <v>0</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7">
          <cell r="A27" t="str">
            <v>P20</v>
          </cell>
          <cell r="B27">
            <v>0</v>
          </cell>
          <cell r="C27">
            <v>0</v>
          </cell>
          <cell r="D27">
            <v>0</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cell r="B31">
            <v>0</v>
          </cell>
          <cell r="C31">
            <v>0</v>
          </cell>
          <cell r="D31">
            <v>0</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cell r="D45">
            <v>0</v>
          </cell>
        </row>
        <row r="46">
          <cell r="A46" t="str">
            <v>P39</v>
          </cell>
          <cell r="B46" t="str">
            <v>ACOMPTE 50€</v>
          </cell>
          <cell r="C46">
            <v>-50</v>
          </cell>
          <cell r="D46">
            <v>0</v>
          </cell>
        </row>
        <row r="47">
          <cell r="A47" t="str">
            <v>P40</v>
          </cell>
          <cell r="B47" t="str">
            <v>PACK PLAISANCE PARTIE NAISSANCE</v>
          </cell>
          <cell r="C47">
            <v>250</v>
          </cell>
          <cell r="D47">
            <v>0</v>
          </cell>
        </row>
        <row r="48">
          <cell r="A48" t="str">
            <v>P41</v>
          </cell>
          <cell r="B48" t="str">
            <v>SMASH THE CAKE  PACK PETIT PRIX</v>
          </cell>
          <cell r="C48">
            <v>180</v>
          </cell>
          <cell r="D48" t="str">
            <v>10 PHOTOS / 1H</v>
          </cell>
        </row>
        <row r="49">
          <cell r="A49" t="str">
            <v>P42</v>
          </cell>
          <cell r="B49" t="str">
            <v>SMASH THE CAKE PACK PLAISIR</v>
          </cell>
          <cell r="C49">
            <v>230</v>
          </cell>
          <cell r="D49" t="str">
            <v>20 PHOTOS /1H</v>
          </cell>
          <cell r="E49">
            <v>0</v>
          </cell>
        </row>
        <row r="50">
          <cell r="A50" t="str">
            <v>P43</v>
          </cell>
          <cell r="B50" t="str">
            <v>SMASH THE CAKE PACK INTENSE</v>
          </cell>
          <cell r="C50">
            <v>280</v>
          </cell>
          <cell r="D50" t="str">
            <v>30 PHOTOS /1H30</v>
          </cell>
        </row>
        <row r="51">
          <cell r="A51" t="str">
            <v>P44</v>
          </cell>
          <cell r="B51" t="str">
            <v>OFFRE NAISSANCE FAIRE PART FORMULE  MINI PRIX</v>
          </cell>
          <cell r="C51">
            <v>210</v>
          </cell>
          <cell r="D51" t="str">
            <v>6 PHOTOS ET 10 FAIRE PARTS</v>
          </cell>
          <cell r="E51">
            <v>0</v>
          </cell>
        </row>
        <row r="52">
          <cell r="A52" t="str">
            <v>P45</v>
          </cell>
          <cell r="B52" t="str">
            <v>OFFRE NAISSANCE FAIRE FART  FORMULE PLAISIR</v>
          </cell>
          <cell r="C52">
            <v>265</v>
          </cell>
          <cell r="D52" t="str">
            <v>6 PHOTOS ET 20 FAIRE PARTS</v>
          </cell>
        </row>
        <row r="53">
          <cell r="A53" t="str">
            <v>P46</v>
          </cell>
          <cell r="B53" t="str">
            <v>OFFRE NAISSANCE FAIRE FORMULE INTENSE</v>
          </cell>
          <cell r="C53">
            <v>310</v>
          </cell>
          <cell r="D53" t="str">
            <v>6 PHOTOS ET 30 FAIRE PARTS</v>
          </cell>
          <cell r="E53">
            <v>0</v>
          </cell>
        </row>
        <row r="54">
          <cell r="A54" t="str">
            <v>P47</v>
          </cell>
          <cell r="B54" t="str">
            <v>MINI SEANCE BIEN DANS MON BAIN   FORMULE CA MOUSSE</v>
          </cell>
          <cell r="C54">
            <v>75</v>
          </cell>
          <cell r="D54" t="str">
            <v>6 PHOTOS / 20 MIN</v>
          </cell>
        </row>
        <row r="55">
          <cell r="A55" t="str">
            <v>P48</v>
          </cell>
          <cell r="B55" t="str">
            <v>MINI SEANCE BIEN DANS MON BAIN  FORMULE JOLIE FLEUR</v>
          </cell>
          <cell r="C55">
            <v>90</v>
          </cell>
          <cell r="D55" t="str">
            <v>6 PHOTOS / 20 MIN</v>
          </cell>
        </row>
        <row r="56">
          <cell r="A56" t="str">
            <v>P49</v>
          </cell>
          <cell r="B56" t="str">
            <v>MINI SEANCE BIEN DANS MON BAIN  FORMULE FLEURS &amp; mousse</v>
          </cell>
          <cell r="C56">
            <v>155</v>
          </cell>
          <cell r="D56" t="str">
            <v>12 PHOTOS / 40 MIN</v>
          </cell>
        </row>
        <row r="57">
          <cell r="A57" t="str">
            <v>P50</v>
          </cell>
          <cell r="B57" t="str">
            <v>AJOUT PHOTO AVEC MAMAN</v>
          </cell>
          <cell r="C57">
            <v>20</v>
          </cell>
          <cell r="D57" t="str">
            <v xml:space="preserve">2 PHOTOS   </v>
          </cell>
        </row>
        <row r="58">
          <cell r="A58" t="str">
            <v>P51</v>
          </cell>
          <cell r="B58" t="str">
            <v>MONTAGE NUMERIQUE NOEL</v>
          </cell>
          <cell r="C58">
            <v>12</v>
          </cell>
          <cell r="D58">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0066CC"/>
    <pageSetUpPr fitToPage="1"/>
  </sheetPr>
  <dimension ref="A1:L58"/>
  <sheetViews>
    <sheetView showGridLines="0" showRowColHeaders="0" showZeros="0" tabSelected="1" showRuler="0" showWhiteSpace="0" view="pageLayout" zoomScale="98" zoomScalePageLayoutView="98" workbookViewId="0">
      <selection activeCell="G23" sqref="G23"/>
    </sheetView>
  </sheetViews>
  <sheetFormatPr baseColWidth="10" defaultColWidth="11.44140625" defaultRowHeight="14.4"/>
  <cols>
    <col min="1" max="1" width="1.6640625" style="1" customWidth="1"/>
    <col min="2" max="3" width="11.44140625" style="1"/>
    <col min="4" max="4" width="18.33203125" style="1" customWidth="1"/>
    <col min="5" max="5" width="5.33203125" style="1" customWidth="1"/>
    <col min="6" max="6" width="15.44140625" style="1" customWidth="1"/>
    <col min="7" max="7" width="6.5546875" style="1" customWidth="1"/>
    <col min="8" max="8" width="15.5546875" style="1" customWidth="1"/>
    <col min="9" max="9" width="7.44140625" style="1" customWidth="1"/>
    <col min="10" max="10" width="0" style="1" hidden="1" customWidth="1"/>
    <col min="11" max="16384" width="11.44140625" style="1"/>
  </cols>
  <sheetData>
    <row r="1" spans="1:9" ht="4.5" customHeight="1"/>
    <row r="2" spans="1:9" ht="15" customHeight="1">
      <c r="D2" s="474"/>
      <c r="E2" s="474"/>
      <c r="F2" s="474"/>
      <c r="G2" s="474"/>
    </row>
    <row r="3" spans="1:9" ht="15.75" customHeight="1">
      <c r="A3" s="475"/>
      <c r="B3" s="475"/>
      <c r="C3" s="475"/>
      <c r="D3" s="474"/>
      <c r="E3" s="474"/>
      <c r="F3" s="474"/>
      <c r="G3" s="474"/>
    </row>
    <row r="4" spans="1:9" ht="15" customHeight="1">
      <c r="A4" s="475"/>
      <c r="B4" s="475"/>
      <c r="C4" s="475"/>
      <c r="D4" s="474"/>
      <c r="E4" s="474"/>
      <c r="F4" s="474"/>
      <c r="G4" s="474"/>
    </row>
    <row r="5" spans="1:9">
      <c r="D5" s="476"/>
      <c r="E5" s="476"/>
      <c r="F5" s="476"/>
      <c r="G5" s="476"/>
    </row>
    <row r="6" spans="1:9" ht="6.75" customHeight="1">
      <c r="B6" s="2"/>
      <c r="C6" s="2"/>
      <c r="D6" s="2"/>
      <c r="E6" s="2"/>
      <c r="F6" s="2"/>
      <c r="G6" s="2"/>
      <c r="H6" s="2"/>
      <c r="I6" s="2"/>
    </row>
    <row r="7" spans="1:9" ht="2.25" customHeight="1"/>
    <row r="8" spans="1:9" ht="3" customHeight="1"/>
    <row r="9" spans="1:9" ht="2.25" customHeight="1"/>
    <row r="10" spans="1:9" ht="26.25" customHeight="1">
      <c r="B10" s="477" t="s">
        <v>219</v>
      </c>
      <c r="C10" s="477"/>
      <c r="D10" s="477"/>
      <c r="E10" s="477"/>
      <c r="F10" s="477"/>
      <c r="G10" s="477"/>
      <c r="H10" s="477"/>
      <c r="I10" s="477"/>
    </row>
    <row r="11" spans="1:9" ht="5.25" customHeight="1">
      <c r="B11" s="17"/>
      <c r="C11" s="17"/>
      <c r="D11" s="17"/>
      <c r="E11" s="17"/>
      <c r="F11" s="17"/>
      <c r="G11" s="17"/>
      <c r="H11" s="17"/>
      <c r="I11" s="17"/>
    </row>
    <row r="12" spans="1:9" ht="17.25" customHeight="1">
      <c r="A12" s="3"/>
      <c r="B12" s="52" t="s">
        <v>462</v>
      </c>
      <c r="C12" s="3"/>
      <c r="D12" s="4"/>
      <c r="E12" s="478"/>
      <c r="F12" s="478"/>
      <c r="G12" s="478"/>
      <c r="H12" s="478"/>
      <c r="I12" s="478"/>
    </row>
    <row r="13" spans="1:9" s="7" customFormat="1" ht="3.75" customHeight="1">
      <c r="A13" s="4"/>
      <c r="B13" s="28"/>
      <c r="C13" s="28"/>
      <c r="D13" s="5"/>
      <c r="E13" s="6"/>
      <c r="F13" s="24"/>
      <c r="G13" s="6"/>
      <c r="H13" s="5"/>
      <c r="I13" s="6"/>
    </row>
    <row r="14" spans="1:9" s="7" customFormat="1" ht="17.25" customHeight="1">
      <c r="A14" s="4"/>
      <c r="B14" s="459" t="s">
        <v>461</v>
      </c>
      <c r="C14" s="459"/>
      <c r="D14" s="19"/>
      <c r="E14" s="24" t="s">
        <v>18</v>
      </c>
      <c r="F14" s="27" t="s">
        <v>19</v>
      </c>
      <c r="G14" s="479" t="s">
        <v>17</v>
      </c>
      <c r="H14" s="479"/>
      <c r="I14" s="27" t="s">
        <v>22</v>
      </c>
    </row>
    <row r="15" spans="1:9" s="7" customFormat="1" ht="6" customHeight="1">
      <c r="A15" s="4"/>
      <c r="B15" s="24"/>
      <c r="C15" s="24"/>
      <c r="D15" s="5"/>
      <c r="E15" s="6"/>
      <c r="F15" s="5"/>
      <c r="G15" s="6"/>
      <c r="H15" s="5"/>
      <c r="I15" s="6"/>
    </row>
    <row r="16" spans="1:9">
      <c r="A16" s="3"/>
      <c r="B16" s="3" t="s">
        <v>0</v>
      </c>
      <c r="C16" s="3"/>
      <c r="D16" s="478"/>
      <c r="E16" s="478"/>
      <c r="F16" s="478"/>
      <c r="G16" s="478"/>
      <c r="H16" s="478"/>
      <c r="I16" s="478"/>
    </row>
    <row r="17" spans="1:9" s="7" customFormat="1" ht="3.75" customHeight="1">
      <c r="A17" s="4"/>
      <c r="B17" s="4"/>
      <c r="C17" s="4"/>
      <c r="D17" s="4"/>
      <c r="E17" s="4"/>
      <c r="F17" s="4"/>
      <c r="G17" s="4"/>
      <c r="H17" s="4"/>
      <c r="I17" s="4"/>
    </row>
    <row r="18" spans="1:9">
      <c r="A18" s="3"/>
      <c r="B18" s="3" t="s">
        <v>5</v>
      </c>
      <c r="C18" s="3"/>
      <c r="D18" s="482"/>
      <c r="E18" s="482"/>
      <c r="F18" s="9" t="s">
        <v>4</v>
      </c>
      <c r="G18" s="478"/>
      <c r="H18" s="478"/>
      <c r="I18" s="478"/>
    </row>
    <row r="19" spans="1:9" s="7" customFormat="1" ht="3.75" customHeight="1">
      <c r="A19" s="4"/>
      <c r="B19" s="4"/>
      <c r="C19" s="4"/>
      <c r="D19" s="4"/>
      <c r="E19" s="4"/>
      <c r="F19" s="4"/>
      <c r="G19" s="4"/>
      <c r="H19" s="4"/>
      <c r="I19" s="4"/>
    </row>
    <row r="20" spans="1:9" ht="15.75" customHeight="1">
      <c r="A20" s="3"/>
      <c r="B20" s="471" t="s">
        <v>3</v>
      </c>
      <c r="C20" s="471"/>
      <c r="D20" s="481"/>
      <c r="E20" s="481"/>
      <c r="F20" s="24" t="s">
        <v>2</v>
      </c>
      <c r="G20" s="469"/>
      <c r="H20" s="470"/>
      <c r="I20" s="470"/>
    </row>
    <row r="21" spans="1:9" s="2" customFormat="1" ht="9" customHeight="1">
      <c r="A21" s="8"/>
      <c r="B21" s="10"/>
      <c r="C21" s="10"/>
      <c r="D21" s="26"/>
      <c r="E21" s="10"/>
      <c r="F21" s="26"/>
      <c r="G21" s="26"/>
      <c r="H21" s="10"/>
      <c r="I21" s="10"/>
    </row>
    <row r="22" spans="1:9" s="2" customFormat="1" ht="3" customHeight="1">
      <c r="A22" s="8"/>
      <c r="B22" s="6"/>
      <c r="C22" s="6"/>
      <c r="D22" s="24"/>
      <c r="E22" s="6"/>
      <c r="F22" s="24"/>
      <c r="G22" s="24"/>
      <c r="H22" s="6"/>
      <c r="I22" s="6"/>
    </row>
    <row r="23" spans="1:9">
      <c r="A23" s="3"/>
      <c r="B23" s="8" t="s">
        <v>1</v>
      </c>
      <c r="C23" s="8"/>
      <c r="D23" s="427" t="s">
        <v>457</v>
      </c>
      <c r="E23" s="480" t="s">
        <v>459</v>
      </c>
      <c r="F23" s="480"/>
      <c r="G23" s="380" t="s">
        <v>460</v>
      </c>
      <c r="H23" s="20"/>
      <c r="I23" s="362"/>
    </row>
    <row r="24" spans="1:9" ht="6" customHeight="1">
      <c r="A24" s="3"/>
      <c r="B24" s="466"/>
      <c r="C24" s="466"/>
      <c r="D24" s="466"/>
      <c r="E24" s="466"/>
      <c r="F24" s="466"/>
      <c r="G24" s="466"/>
      <c r="H24" s="466"/>
      <c r="I24" s="466"/>
    </row>
    <row r="25" spans="1:9" ht="15.75" customHeight="1">
      <c r="A25" s="3"/>
      <c r="B25" s="472" t="s">
        <v>458</v>
      </c>
      <c r="C25" s="472"/>
      <c r="D25" s="380" t="s">
        <v>336</v>
      </c>
      <c r="E25" s="426">
        <v>20</v>
      </c>
      <c r="F25" s="381">
        <v>260</v>
      </c>
      <c r="G25" s="382" t="s">
        <v>213</v>
      </c>
      <c r="H25" s="473" t="s">
        <v>300</v>
      </c>
      <c r="I25" s="473"/>
    </row>
    <row r="26" spans="1:9" s="50" customFormat="1" ht="5.25" customHeight="1">
      <c r="A26" s="52"/>
      <c r="B26" s="466"/>
      <c r="C26" s="466"/>
      <c r="D26" s="466"/>
      <c r="E26" s="466"/>
      <c r="F26" s="466"/>
      <c r="G26" s="466"/>
      <c r="H26" s="466"/>
      <c r="I26" s="466"/>
    </row>
    <row r="27" spans="1:9" s="57" customFormat="1" ht="15" customHeight="1">
      <c r="A27" s="53"/>
      <c r="B27" s="471" t="s">
        <v>213</v>
      </c>
      <c r="C27" s="471"/>
      <c r="D27" s="467" t="s">
        <v>319</v>
      </c>
      <c r="E27" s="467"/>
      <c r="F27" s="467"/>
      <c r="G27" s="59"/>
      <c r="H27" s="623"/>
      <c r="I27" s="623"/>
    </row>
    <row r="28" spans="1:9" ht="5.25" customHeight="1">
      <c r="A28" s="3"/>
      <c r="B28" s="466"/>
      <c r="C28" s="466"/>
      <c r="D28" s="466"/>
      <c r="E28" s="466"/>
      <c r="F28" s="466"/>
      <c r="G28" s="466"/>
      <c r="H28" s="466"/>
      <c r="I28" s="466"/>
    </row>
    <row r="29" spans="1:9" s="7" customFormat="1" ht="15" customHeight="1">
      <c r="A29" s="4"/>
      <c r="B29" s="471" t="s">
        <v>7</v>
      </c>
      <c r="C29" s="471"/>
      <c r="D29" s="467"/>
      <c r="E29" s="467"/>
      <c r="F29" s="467"/>
      <c r="G29" s="9" t="s">
        <v>21</v>
      </c>
      <c r="H29" s="468"/>
      <c r="I29" s="468"/>
    </row>
    <row r="30" spans="1:9" s="7" customFormat="1" ht="3.75" customHeight="1">
      <c r="A30" s="4"/>
      <c r="B30" s="30"/>
      <c r="C30" s="30"/>
      <c r="D30" s="30"/>
      <c r="E30" s="30"/>
      <c r="F30" s="30"/>
      <c r="G30" s="30"/>
      <c r="H30" s="30"/>
      <c r="I30" s="30"/>
    </row>
    <row r="31" spans="1:9" s="7" customFormat="1" ht="13.5" customHeight="1">
      <c r="A31" s="4"/>
      <c r="B31" s="454" t="s">
        <v>6</v>
      </c>
      <c r="C31" s="454"/>
      <c r="D31" s="360" t="s">
        <v>322</v>
      </c>
      <c r="E31" s="454" t="s">
        <v>15</v>
      </c>
      <c r="F31" s="454"/>
      <c r="G31" s="454"/>
      <c r="H31" s="457" t="s">
        <v>323</v>
      </c>
      <c r="I31" s="457"/>
    </row>
    <row r="32" spans="1:9" s="7" customFormat="1" ht="6" customHeight="1">
      <c r="A32" s="4"/>
      <c r="B32" s="24"/>
      <c r="C32" s="24"/>
      <c r="D32" s="14"/>
      <c r="E32" s="14"/>
      <c r="F32" s="14"/>
      <c r="G32" s="24"/>
      <c r="H32" s="28"/>
      <c r="I32" s="28"/>
    </row>
    <row r="33" spans="1:12" s="7" customFormat="1" ht="16.5" customHeight="1">
      <c r="A33" s="4"/>
      <c r="B33" s="6" t="s">
        <v>8</v>
      </c>
      <c r="C33" s="6"/>
      <c r="D33" s="14"/>
      <c r="E33" s="453" t="s">
        <v>22</v>
      </c>
      <c r="F33" s="453"/>
      <c r="G33" s="456" t="s">
        <v>9</v>
      </c>
      <c r="H33" s="456"/>
      <c r="I33" s="456"/>
    </row>
    <row r="34" spans="1:12" s="7" customFormat="1" ht="35.25" customHeight="1">
      <c r="A34" s="4"/>
      <c r="B34" s="458" t="s">
        <v>321</v>
      </c>
      <c r="C34" s="458"/>
      <c r="D34" s="458"/>
      <c r="E34" s="458"/>
      <c r="F34" s="458"/>
      <c r="G34" s="458"/>
      <c r="H34" s="458"/>
      <c r="I34" s="458"/>
    </row>
    <row r="35" spans="1:12" s="7" customFormat="1" ht="9.75" customHeight="1">
      <c r="A35" s="4"/>
      <c r="B35" s="16"/>
      <c r="C35" s="16"/>
      <c r="D35" s="16"/>
      <c r="E35" s="16"/>
      <c r="F35" s="16"/>
      <c r="G35" s="16"/>
      <c r="H35" s="16"/>
      <c r="I35" s="16"/>
    </row>
    <row r="36" spans="1:12" ht="12" customHeight="1">
      <c r="A36" s="3"/>
      <c r="B36" s="23" t="s">
        <v>11</v>
      </c>
      <c r="C36" s="23"/>
      <c r="D36" s="23"/>
      <c r="E36" s="450" t="s">
        <v>231</v>
      </c>
      <c r="F36" s="450"/>
      <c r="G36" s="450"/>
      <c r="H36" s="454" t="s">
        <v>12</v>
      </c>
      <c r="I36" s="454"/>
    </row>
    <row r="37" spans="1:12" s="12" customFormat="1" ht="16.5" customHeight="1">
      <c r="A37" s="11"/>
      <c r="B37" s="455" t="s">
        <v>10</v>
      </c>
      <c r="C37" s="455"/>
      <c r="D37" s="455"/>
      <c r="E37" s="10"/>
      <c r="F37" s="10"/>
      <c r="G37" s="10"/>
      <c r="H37" s="10"/>
      <c r="I37" s="18"/>
    </row>
    <row r="38" spans="1:12" s="50" customFormat="1" ht="4.5" customHeight="1">
      <c r="B38" s="352"/>
      <c r="C38" s="10"/>
      <c r="D38" s="10"/>
      <c r="E38" s="10"/>
      <c r="F38" s="10"/>
      <c r="G38" s="10"/>
      <c r="H38" s="10"/>
      <c r="I38" s="10"/>
    </row>
    <row r="39" spans="1:12" s="50" customFormat="1" ht="3" customHeight="1">
      <c r="B39" s="4"/>
      <c r="C39" s="4"/>
      <c r="D39" s="4"/>
      <c r="E39" s="4"/>
      <c r="F39" s="9"/>
      <c r="G39" s="9"/>
      <c r="H39" s="9"/>
      <c r="I39" s="9"/>
    </row>
    <row r="40" spans="1:12" s="57" customFormat="1" ht="10.5" customHeight="1">
      <c r="B40" s="353" t="s">
        <v>220</v>
      </c>
      <c r="C40" s="62"/>
      <c r="D40" s="62" t="s">
        <v>222</v>
      </c>
      <c r="E40" s="62"/>
    </row>
    <row r="41" spans="1:12" s="50" customFormat="1" ht="4.5" customHeight="1">
      <c r="B41" s="57"/>
      <c r="C41" s="57"/>
      <c r="D41" s="57"/>
      <c r="E41" s="57"/>
      <c r="F41" s="57"/>
      <c r="G41" s="57"/>
      <c r="H41" s="57"/>
      <c r="I41" s="57"/>
    </row>
    <row r="42" spans="1:12" s="57" customFormat="1" ht="14.25" customHeight="1">
      <c r="B42" s="449" t="s">
        <v>229</v>
      </c>
      <c r="C42" s="449"/>
      <c r="D42" s="449"/>
      <c r="E42" s="359" t="s">
        <v>22</v>
      </c>
      <c r="F42" s="451" t="s">
        <v>232</v>
      </c>
      <c r="G42" s="452"/>
      <c r="H42" s="452"/>
      <c r="I42" s="452"/>
    </row>
    <row r="43" spans="1:12" s="50" customFormat="1" ht="6" customHeight="1">
      <c r="B43" s="57"/>
      <c r="C43" s="57"/>
      <c r="D43" s="57"/>
      <c r="E43" s="57"/>
      <c r="F43" s="57"/>
      <c r="G43" s="57"/>
      <c r="H43" s="57"/>
      <c r="I43" s="57"/>
    </row>
    <row r="44" spans="1:12" s="7" customFormat="1" ht="6" customHeight="1">
      <c r="B44" s="348"/>
      <c r="C44" s="348"/>
      <c r="D44" s="348"/>
      <c r="E44" s="348"/>
      <c r="F44" s="349"/>
      <c r="G44" s="349"/>
      <c r="H44" s="349"/>
      <c r="I44" s="349"/>
    </row>
    <row r="45" spans="1:12" ht="20.25" customHeight="1">
      <c r="B45" s="53" t="s">
        <v>223</v>
      </c>
      <c r="C45" s="53"/>
      <c r="D45" s="53"/>
      <c r="E45" s="53"/>
      <c r="F45" s="446" t="s">
        <v>224</v>
      </c>
      <c r="G45" s="446"/>
      <c r="H45" s="446"/>
      <c r="I45" s="446"/>
    </row>
    <row r="46" spans="1:12" s="57" customFormat="1" ht="12" customHeight="1">
      <c r="B46" s="353" t="s">
        <v>225</v>
      </c>
      <c r="C46" s="62"/>
      <c r="D46" s="445" t="s">
        <v>222</v>
      </c>
      <c r="E46" s="445"/>
      <c r="F46" s="445"/>
      <c r="G46" s="445"/>
      <c r="H46" s="445"/>
      <c r="I46" s="445"/>
    </row>
    <row r="47" spans="1:12" ht="3.75" customHeight="1">
      <c r="B47" s="57"/>
      <c r="C47" s="57"/>
      <c r="D47" s="57"/>
      <c r="E47" s="57"/>
      <c r="F47" s="57"/>
      <c r="G47" s="57"/>
      <c r="H47" s="57"/>
      <c r="I47" s="57"/>
    </row>
    <row r="48" spans="1:12" s="354" customFormat="1" ht="18.75" customHeight="1">
      <c r="A48" s="51"/>
      <c r="B48" s="447" t="s">
        <v>226</v>
      </c>
      <c r="C48" s="447"/>
      <c r="D48" s="447"/>
      <c r="E48" s="358"/>
      <c r="F48" s="448" t="s">
        <v>227</v>
      </c>
      <c r="G48" s="448"/>
      <c r="H48" s="448"/>
      <c r="I48" s="448"/>
      <c r="J48" s="51"/>
      <c r="K48" s="51"/>
      <c r="L48" s="51"/>
    </row>
    <row r="49" spans="2:9" ht="3.75" customHeight="1">
      <c r="B49" s="57"/>
      <c r="C49" s="57"/>
      <c r="D49" s="57"/>
      <c r="E49" s="57"/>
      <c r="F49" s="57"/>
      <c r="G49" s="57"/>
      <c r="H49" s="57"/>
      <c r="I49" s="57"/>
    </row>
    <row r="50" spans="2:9" ht="15" customHeight="1">
      <c r="B50" s="449" t="s">
        <v>228</v>
      </c>
      <c r="C50" s="449"/>
      <c r="D50" s="449"/>
      <c r="E50" s="449"/>
      <c r="F50" s="450" t="s">
        <v>227</v>
      </c>
      <c r="G50" s="450"/>
      <c r="H50" s="450"/>
      <c r="I50" s="450"/>
    </row>
    <row r="51" spans="2:9" ht="5.25" customHeight="1">
      <c r="B51" s="355"/>
      <c r="C51" s="355"/>
      <c r="D51" s="355"/>
      <c r="E51" s="355"/>
      <c r="F51" s="356"/>
      <c r="G51" s="356"/>
      <c r="H51" s="356"/>
      <c r="I51" s="356"/>
    </row>
    <row r="52" spans="2:9" ht="18" customHeight="1">
      <c r="B52" s="465" t="s">
        <v>20</v>
      </c>
      <c r="C52" s="465"/>
      <c r="D52" s="465"/>
      <c r="E52" s="465"/>
      <c r="F52" s="461"/>
      <c r="G52" s="461"/>
      <c r="H52" s="461"/>
      <c r="I52" s="461"/>
    </row>
    <row r="53" spans="2:9" ht="5.25" customHeight="1">
      <c r="B53" s="7"/>
      <c r="C53" s="7"/>
      <c r="D53" s="7"/>
      <c r="E53" s="7"/>
      <c r="F53" s="7"/>
      <c r="G53" s="7"/>
      <c r="H53" s="7"/>
      <c r="I53" s="7"/>
    </row>
    <row r="54" spans="2:9" ht="15" customHeight="1">
      <c r="B54" s="449" t="s">
        <v>13</v>
      </c>
      <c r="C54" s="449"/>
      <c r="D54" s="449"/>
      <c r="E54" s="450" t="s">
        <v>24</v>
      </c>
      <c r="F54" s="450"/>
      <c r="G54" s="464"/>
      <c r="H54" s="462" t="s">
        <v>23</v>
      </c>
      <c r="I54" s="463"/>
    </row>
    <row r="55" spans="2:9" ht="4.5" customHeight="1">
      <c r="B55" s="7"/>
      <c r="C55" s="7"/>
      <c r="D55" s="7"/>
      <c r="E55" s="7"/>
      <c r="F55" s="7"/>
      <c r="G55" s="7"/>
      <c r="H55" s="7"/>
      <c r="I55" s="7"/>
    </row>
    <row r="56" spans="2:9" ht="3.75" customHeight="1">
      <c r="B56" s="460" t="s">
        <v>14</v>
      </c>
      <c r="C56" s="460"/>
      <c r="D56" s="460"/>
      <c r="E56" s="460"/>
      <c r="F56" s="460"/>
      <c r="G56" s="460"/>
      <c r="H56" s="460"/>
      <c r="I56" s="460"/>
    </row>
    <row r="57" spans="2:9">
      <c r="B57" s="460"/>
      <c r="C57" s="460"/>
      <c r="D57" s="460"/>
      <c r="E57" s="460"/>
      <c r="F57" s="460"/>
      <c r="G57" s="460"/>
      <c r="H57" s="460"/>
      <c r="I57" s="460"/>
    </row>
    <row r="58" spans="2:9">
      <c r="B58" s="460"/>
      <c r="C58" s="460"/>
      <c r="D58" s="460"/>
      <c r="E58" s="460"/>
      <c r="F58" s="460"/>
      <c r="G58" s="460"/>
      <c r="H58" s="460"/>
      <c r="I58" s="460"/>
    </row>
  </sheetData>
  <sheetProtection selectLockedCells="1"/>
  <customSheetViews>
    <customSheetView guid="{7CC668C6-3844-4CC0-92CD-1DDF109DC849}" showPageBreaks="1" showGridLines="0" fitToPage="1" printArea="1" view="pageLayout" topLeftCell="A46">
      <selection activeCell="A2" sqref="A2:I75"/>
      <pageMargins left="0.23622047244094491" right="0.23622047244094491" top="0.19685039370078741" bottom="0.19685039370078741" header="0.11811023622047245" footer="0.11811023622047245"/>
      <pageSetup paperSize="9" orientation="portrait" r:id="rId1"/>
    </customSheetView>
  </customSheetViews>
  <mergeCells count="49">
    <mergeCell ref="E12:I12"/>
    <mergeCell ref="B14:C14"/>
    <mergeCell ref="G14:H14"/>
    <mergeCell ref="D16:I16"/>
    <mergeCell ref="E23:F23"/>
    <mergeCell ref="D20:E20"/>
    <mergeCell ref="B20:C20"/>
    <mergeCell ref="G18:I18"/>
    <mergeCell ref="D18:E18"/>
    <mergeCell ref="D2:G4"/>
    <mergeCell ref="A3:C3"/>
    <mergeCell ref="A4:C4"/>
    <mergeCell ref="D5:G5"/>
    <mergeCell ref="B10:I10"/>
    <mergeCell ref="B28:I28"/>
    <mergeCell ref="D29:F29"/>
    <mergeCell ref="H29:I29"/>
    <mergeCell ref="G20:I20"/>
    <mergeCell ref="B26:I26"/>
    <mergeCell ref="B27:C27"/>
    <mergeCell ref="B24:I24"/>
    <mergeCell ref="D27:F27"/>
    <mergeCell ref="H27:I27"/>
    <mergeCell ref="B29:C29"/>
    <mergeCell ref="B25:C25"/>
    <mergeCell ref="H25:I25"/>
    <mergeCell ref="B56:I58"/>
    <mergeCell ref="B54:D54"/>
    <mergeCell ref="F52:I52"/>
    <mergeCell ref="H54:I54"/>
    <mergeCell ref="E54:G54"/>
    <mergeCell ref="B52:E52"/>
    <mergeCell ref="F42:I42"/>
    <mergeCell ref="E33:F33"/>
    <mergeCell ref="E31:G31"/>
    <mergeCell ref="B37:D37"/>
    <mergeCell ref="B31:C31"/>
    <mergeCell ref="G33:I33"/>
    <mergeCell ref="H31:I31"/>
    <mergeCell ref="B34:I34"/>
    <mergeCell ref="E36:G36"/>
    <mergeCell ref="H36:I36"/>
    <mergeCell ref="B42:D42"/>
    <mergeCell ref="D46:I46"/>
    <mergeCell ref="F45:I45"/>
    <mergeCell ref="B48:D48"/>
    <mergeCell ref="F48:I48"/>
    <mergeCell ref="B50:E50"/>
    <mergeCell ref="F50:I50"/>
  </mergeCells>
  <dataValidations count="12">
    <dataValidation type="list" showInputMessage="1" showErrorMessage="1" sqref="F44:I44">
      <formula1>"OUI,NON,NE SAIS PAS"</formula1>
    </dataValidation>
    <dataValidation type="list" showInputMessage="1" showErrorMessage="1" sqref="G48 G42 E54">
      <formula1>"FACEBOOK,INSTAGRAM,SITE INTERNET,CONNAISSANCE"</formula1>
    </dataValidation>
    <dataValidation showInputMessage="1" showErrorMessage="1" sqref="E48:F48 E42:F42 F50:I51 D29:F29"/>
    <dataValidation type="list" allowBlank="1" showInputMessage="1" showErrorMessage="1" sqref="E36:G36">
      <formula1>"OUI,NON"</formula1>
    </dataValidation>
    <dataValidation type="list" showInputMessage="1" showErrorMessage="1" sqref="I14 E33:F33">
      <formula1>"OUI,NON"</formula1>
    </dataValidation>
    <dataValidation type="list" showInputMessage="1" showErrorMessage="1" sqref="D31">
      <formula1>"VIREMENT,PAYPAL ENTRE PROCHES,CHEQUE"</formula1>
    </dataValidation>
    <dataValidation type="list" showInputMessage="1" showErrorMessage="1" sqref="H31:I31">
      <formula1>"VIREMENT,PAYPAL ENTRE PROCHES,CARTE BANCAIRE,CHEQUE,ESPECES"</formula1>
    </dataValidation>
    <dataValidation type="list" showInputMessage="1" showErrorMessage="1" sqref="D27:F27">
      <formula1>"OUI MAGAZINE 40€, NON"</formula1>
    </dataValidation>
    <dataValidation type="list" showInputMessage="1" showErrorMessage="1" sqref="F25">
      <formula1>"210€,260€,310€"</formula1>
    </dataValidation>
    <dataValidation type="list" showInputMessage="1" showErrorMessage="1" sqref="E25">
      <formula1>"10,20,30"</formula1>
    </dataValidation>
    <dataValidation type="list" allowBlank="1" showInputMessage="1" showErrorMessage="1" sqref="H25:I25">
      <formula1>"MAQUILLAGE COIFFURE 50€, NON"</formula1>
    </dataValidation>
    <dataValidation type="list" allowBlank="1" showInputMessage="1" showErrorMessage="1" sqref="D25">
      <formula1>"ESSNTIEL, SIGNATURE, PRESTIGE"</formula1>
    </dataValidation>
  </dataValidations>
  <pageMargins left="0.23622047244094491" right="0.23622047244094491" top="0.19685039370078741" bottom="0.19685039370078741" header="0.11811023622047245" footer="0.11811023622047245"/>
  <pageSetup paperSize="9" scale="85" orientation="portrait" r:id="rId2"/>
  <drawing r:id="rId3"/>
</worksheet>
</file>

<file path=xl/worksheets/sheet2.xml><?xml version="1.0" encoding="utf-8"?>
<worksheet xmlns="http://schemas.openxmlformats.org/spreadsheetml/2006/main" xmlns:r="http://schemas.openxmlformats.org/officeDocument/2006/relationships">
  <sheetPr>
    <tabColor rgb="FF0066CC"/>
    <pageSetUpPr fitToPage="1"/>
  </sheetPr>
  <dimension ref="A1:K56"/>
  <sheetViews>
    <sheetView showGridLines="0" showZeros="0" showWhiteSpace="0" view="pageLayout" workbookViewId="0">
      <selection activeCell="G33" sqref="G33"/>
    </sheetView>
  </sheetViews>
  <sheetFormatPr baseColWidth="10" defaultColWidth="11.44140625" defaultRowHeight="14.4"/>
  <cols>
    <col min="1" max="1" width="1.6640625" style="50" customWidth="1"/>
    <col min="2" max="3" width="11.44140625" style="50"/>
    <col min="4" max="4" width="18.33203125" style="50" customWidth="1"/>
    <col min="5" max="5" width="5.33203125" style="50" customWidth="1"/>
    <col min="6" max="6" width="15.44140625" style="50" customWidth="1"/>
    <col min="7" max="7" width="6.5546875" style="50" customWidth="1"/>
    <col min="8" max="8" width="15.5546875" style="50" customWidth="1"/>
    <col min="9" max="9" width="7.44140625" style="50" customWidth="1"/>
    <col min="10" max="10" width="0" style="50" hidden="1" customWidth="1"/>
    <col min="11" max="16384" width="11.44140625" style="50"/>
  </cols>
  <sheetData>
    <row r="1" spans="1:11" ht="4.5" customHeight="1"/>
    <row r="2" spans="1:11" ht="15" customHeight="1">
      <c r="D2" s="474"/>
      <c r="E2" s="474"/>
      <c r="F2" s="474"/>
      <c r="G2" s="474"/>
    </row>
    <row r="3" spans="1:11" ht="15.75" customHeight="1">
      <c r="A3" s="475"/>
      <c r="B3" s="475"/>
      <c r="C3" s="475"/>
      <c r="D3" s="474"/>
      <c r="E3" s="474"/>
      <c r="F3" s="474"/>
      <c r="G3" s="474"/>
      <c r="I3" s="309" t="s">
        <v>202</v>
      </c>
      <c r="K3" s="312" t="s">
        <v>198</v>
      </c>
    </row>
    <row r="4" spans="1:11" ht="15" customHeight="1">
      <c r="A4" s="475"/>
      <c r="B4" s="475"/>
      <c r="C4" s="475"/>
      <c r="D4" s="474"/>
      <c r="E4" s="474"/>
      <c r="F4" s="474"/>
      <c r="G4" s="474"/>
      <c r="I4" s="309" t="s">
        <v>201</v>
      </c>
      <c r="K4" s="312" t="s">
        <v>199</v>
      </c>
    </row>
    <row r="5" spans="1:11">
      <c r="D5" s="476"/>
      <c r="E5" s="476"/>
      <c r="F5" s="476"/>
      <c r="G5" s="476"/>
    </row>
    <row r="6" spans="1:11" ht="6.75" customHeight="1">
      <c r="B6" s="51"/>
      <c r="C6" s="51"/>
      <c r="D6" s="51"/>
      <c r="E6" s="51"/>
      <c r="F6" s="51"/>
      <c r="G6" s="51"/>
      <c r="H6" s="51"/>
      <c r="I6" s="51"/>
    </row>
    <row r="7" spans="1:11" ht="2.25" customHeight="1"/>
    <row r="8" spans="1:11" ht="3" customHeight="1"/>
    <row r="9" spans="1:11" ht="2.25" customHeight="1"/>
    <row r="10" spans="1:11" ht="5.25" customHeight="1">
      <c r="B10" s="64"/>
      <c r="C10" s="64"/>
      <c r="D10" s="64"/>
      <c r="E10" s="64"/>
      <c r="F10" s="64"/>
      <c r="G10" s="64"/>
      <c r="H10" s="64"/>
      <c r="I10" s="64"/>
    </row>
    <row r="11" spans="1:11" ht="17.25" customHeight="1">
      <c r="A11" s="52"/>
      <c r="B11" s="52" t="s">
        <v>159</v>
      </c>
      <c r="C11" s="52"/>
      <c r="D11" s="478">
        <f>'BIRTHDAY SESSION'!E12</f>
        <v>0</v>
      </c>
      <c r="E11" s="478"/>
      <c r="F11" s="478"/>
      <c r="G11" s="478"/>
      <c r="H11" s="478"/>
      <c r="I11" s="478"/>
    </row>
    <row r="12" spans="1:11" s="57" customFormat="1" ht="3.75" customHeight="1">
      <c r="A12" s="53"/>
      <c r="B12" s="54"/>
      <c r="C12" s="54"/>
      <c r="D12" s="55"/>
      <c r="E12" s="56"/>
      <c r="F12" s="61"/>
      <c r="G12" s="56"/>
      <c r="H12" s="55"/>
      <c r="I12" s="56"/>
    </row>
    <row r="13" spans="1:11" s="57" customFormat="1" ht="17.25" customHeight="1">
      <c r="A13" s="53"/>
      <c r="B13" s="459" t="s">
        <v>160</v>
      </c>
      <c r="C13" s="459"/>
      <c r="D13" s="60" t="str">
        <f>'BIRTHDAY SESSION'!D23</f>
        <v>BIRTDAY SESSION</v>
      </c>
      <c r="E13" s="61" t="s">
        <v>161</v>
      </c>
      <c r="F13" s="301">
        <f>'BIRTHDAY SESSION'!D29</f>
        <v>0</v>
      </c>
      <c r="G13" s="300" t="s">
        <v>21</v>
      </c>
      <c r="H13" s="491">
        <f>'BIRTHDAY SESSION'!H29</f>
        <v>0</v>
      </c>
      <c r="I13" s="491"/>
    </row>
    <row r="14" spans="1:11" s="57" customFormat="1" ht="6" customHeight="1">
      <c r="A14" s="53"/>
      <c r="B14" s="61"/>
      <c r="C14" s="61"/>
      <c r="D14" s="55"/>
      <c r="E14" s="56"/>
      <c r="F14" s="55"/>
      <c r="G14" s="56"/>
      <c r="H14" s="55"/>
      <c r="I14" s="56"/>
    </row>
    <row r="15" spans="1:11">
      <c r="A15" s="52"/>
      <c r="B15" s="52" t="s">
        <v>162</v>
      </c>
      <c r="C15" s="52"/>
      <c r="D15" s="66">
        <f>'BIRTHDAY SESSION'!H23</f>
        <v>0</v>
      </c>
      <c r="E15" s="59" t="s">
        <v>163</v>
      </c>
      <c r="F15" s="66" t="str">
        <f>'BIRTHDAY SESSION'!G23</f>
        <v>ex: 40 ans</v>
      </c>
      <c r="G15" s="35">
        <f>'BIRTHDAY SESSION'!I23</f>
        <v>0</v>
      </c>
      <c r="H15" s="53" t="s">
        <v>164</v>
      </c>
      <c r="I15" s="33" t="str">
        <f>'BIRTHDAY SESSION'!E36</f>
        <v>OUI</v>
      </c>
    </row>
    <row r="16" spans="1:11" s="57" customFormat="1" ht="3.75" customHeight="1">
      <c r="A16" s="53"/>
      <c r="B16" s="53"/>
      <c r="C16" s="53"/>
      <c r="D16" s="53"/>
      <c r="E16" s="53"/>
      <c r="F16" s="53"/>
      <c r="G16" s="53"/>
      <c r="H16" s="53"/>
      <c r="I16" s="53"/>
    </row>
    <row r="17" spans="1:11" s="57" customFormat="1" ht="16.5" customHeight="1">
      <c r="A17" s="53"/>
      <c r="B17" s="53" t="s">
        <v>203</v>
      </c>
      <c r="C17" s="53"/>
      <c r="D17" s="313" t="str">
        <f>'BIRTHDAY SESSION'!D25</f>
        <v>SIGNATURE</v>
      </c>
      <c r="E17" s="59" t="s">
        <v>163</v>
      </c>
      <c r="F17" s="33" t="str">
        <f>'BIRTHDAY SESSION'!G25</f>
        <v>OPTION</v>
      </c>
      <c r="G17" s="314">
        <f>'BIRTHDAY SESSION'!I25</f>
        <v>0</v>
      </c>
      <c r="H17" s="53" t="s">
        <v>215</v>
      </c>
      <c r="I17" s="317" t="str">
        <f>'BIRTHDAY SESSION'!D27</f>
        <v>OUI ( MAGAZINE 40€)</v>
      </c>
    </row>
    <row r="18" spans="1:11" s="57" customFormat="1" ht="3.75" customHeight="1">
      <c r="A18" s="53"/>
      <c r="B18" s="53"/>
      <c r="C18" s="53"/>
      <c r="D18" s="53"/>
      <c r="E18" s="53"/>
      <c r="F18" s="53"/>
      <c r="G18" s="53"/>
      <c r="H18" s="53"/>
      <c r="I18" s="53"/>
    </row>
    <row r="19" spans="1:11">
      <c r="A19" s="52"/>
      <c r="B19" s="52" t="s">
        <v>165</v>
      </c>
      <c r="C19" s="52"/>
      <c r="D19" s="482" t="str">
        <f>'BIRTHDAY SESSION'!D31</f>
        <v>VIREMENT/PAYPAL/CHEQUE</v>
      </c>
      <c r="E19" s="482"/>
      <c r="F19" s="59" t="s">
        <v>166</v>
      </c>
      <c r="G19" s="478" t="str">
        <f>'BIRTHDAY SESSION'!H31</f>
        <v>VIREMENT/PAYPAL/CB/CHEQUE/ESPECES</v>
      </c>
      <c r="H19" s="478"/>
      <c r="I19" s="478"/>
    </row>
    <row r="20" spans="1:11" s="57" customFormat="1" ht="3.75" customHeight="1">
      <c r="A20" s="53"/>
      <c r="B20" s="53"/>
      <c r="C20" s="53"/>
      <c r="D20" s="53"/>
      <c r="E20" s="53"/>
      <c r="F20" s="53"/>
      <c r="G20" s="53"/>
      <c r="H20" s="53"/>
      <c r="I20" s="53"/>
    </row>
    <row r="21" spans="1:11" s="57" customFormat="1" ht="6" customHeight="1">
      <c r="A21" s="53"/>
      <c r="B21" s="56"/>
      <c r="C21" s="56"/>
      <c r="D21" s="56"/>
      <c r="E21" s="56"/>
      <c r="F21" s="56"/>
      <c r="G21" s="56"/>
      <c r="H21" s="56"/>
      <c r="I21" s="56"/>
    </row>
    <row r="22" spans="1:11" s="57" customFormat="1" ht="4.5" customHeight="1">
      <c r="A22" s="53"/>
      <c r="B22" s="53"/>
    </row>
    <row r="23" spans="1:11" s="57" customFormat="1" ht="15" customHeight="1">
      <c r="A23" s="53"/>
      <c r="B23" s="465" t="s">
        <v>20</v>
      </c>
      <c r="C23" s="465"/>
      <c r="D23" s="465"/>
      <c r="E23" s="465"/>
      <c r="F23" s="66"/>
      <c r="G23" s="66"/>
      <c r="H23" s="66">
        <f>'BIRTHDAY SESSION'!F52</f>
        <v>0</v>
      </c>
      <c r="I23" s="66"/>
    </row>
    <row r="24" spans="1:11" s="57" customFormat="1" ht="4.5" customHeight="1">
      <c r="A24" s="53"/>
      <c r="F24" s="483"/>
      <c r="G24" s="483"/>
      <c r="H24" s="483"/>
      <c r="I24" s="483"/>
    </row>
    <row r="25" spans="1:11" s="57" customFormat="1" ht="18.75" customHeight="1">
      <c r="A25" s="62"/>
      <c r="B25" s="449" t="s">
        <v>13</v>
      </c>
      <c r="C25" s="449"/>
      <c r="D25" s="449"/>
      <c r="E25" s="450" t="str">
        <f>'BIRTHDAY SESSION'!E54</f>
        <v>FB/INSTAGRAM/SITE/CONNAISSANCE</v>
      </c>
      <c r="F25" s="450"/>
      <c r="G25" s="464"/>
      <c r="H25" s="462" t="str">
        <f>'BIRTHDAY SESSION'!H54</f>
        <v>si connaissance NOM</v>
      </c>
      <c r="I25" s="463"/>
    </row>
    <row r="26" spans="1:11" s="57" customFormat="1" ht="6" customHeight="1">
      <c r="A26" s="53"/>
    </row>
    <row r="27" spans="1:11" ht="16.5" customHeight="1">
      <c r="A27" s="52"/>
      <c r="B27" s="449" t="s">
        <v>301</v>
      </c>
      <c r="C27" s="449"/>
      <c r="D27" s="449"/>
      <c r="E27" s="449"/>
      <c r="F27" s="450" t="str">
        <f>'BIRTHDAY SESSION'!H25</f>
        <v>MAQUILLAGE COIFFURE 50€ / NON</v>
      </c>
      <c r="G27" s="450"/>
      <c r="H27" s="450"/>
      <c r="I27" s="450"/>
    </row>
    <row r="28" spans="1:11" ht="3" customHeight="1">
      <c r="A28" s="52"/>
      <c r="B28" s="56"/>
      <c r="C28" s="56"/>
      <c r="D28" s="56"/>
      <c r="E28" s="56"/>
      <c r="F28" s="56"/>
      <c r="G28" s="56"/>
      <c r="H28" s="56"/>
      <c r="I28" s="56"/>
    </row>
    <row r="29" spans="1:11" ht="4.2" customHeight="1">
      <c r="A29" s="58"/>
      <c r="B29" s="56"/>
      <c r="C29" s="56"/>
      <c r="D29" s="56"/>
      <c r="E29" s="56"/>
      <c r="F29" s="56"/>
      <c r="G29" s="56"/>
      <c r="H29" s="56"/>
      <c r="I29" s="56"/>
    </row>
    <row r="30" spans="1:11" ht="0.75" hidden="1" customHeight="1">
      <c r="A30" s="52"/>
      <c r="B30" s="56"/>
      <c r="C30" s="56"/>
      <c r="D30" s="56"/>
      <c r="E30" s="56"/>
      <c r="F30" s="56"/>
      <c r="G30" s="56"/>
      <c r="H30" s="56"/>
      <c r="I30" s="56"/>
    </row>
    <row r="31" spans="1:11" s="57" customFormat="1" ht="1.5" customHeight="1">
      <c r="A31" s="53"/>
      <c r="B31" s="56"/>
      <c r="C31" s="56"/>
      <c r="D31" s="56"/>
      <c r="E31" s="56"/>
      <c r="F31" s="56"/>
      <c r="G31" s="56"/>
      <c r="H31" s="56"/>
      <c r="I31" s="56"/>
    </row>
    <row r="32" spans="1:11">
      <c r="A32" s="52"/>
      <c r="B32" s="490" t="s">
        <v>167</v>
      </c>
      <c r="C32" s="307" t="s">
        <v>170</v>
      </c>
      <c r="D32" s="307" t="s">
        <v>169</v>
      </c>
      <c r="E32" s="307" t="s">
        <v>171</v>
      </c>
      <c r="F32" s="307" t="s">
        <v>179</v>
      </c>
      <c r="G32" s="308" t="s">
        <v>47</v>
      </c>
      <c r="H32" s="307" t="s">
        <v>173</v>
      </c>
      <c r="I32" s="307" t="s">
        <v>172</v>
      </c>
      <c r="J32" s="52"/>
      <c r="K32" s="52"/>
    </row>
    <row r="33" spans="1:11" ht="18" customHeight="1">
      <c r="A33" s="52"/>
      <c r="B33" s="490"/>
      <c r="C33" s="304"/>
      <c r="D33" s="306"/>
      <c r="E33" s="306"/>
      <c r="F33" s="304"/>
      <c r="G33" s="304"/>
      <c r="H33" s="304"/>
      <c r="I33" s="306"/>
      <c r="J33" s="52"/>
      <c r="K33" s="63" t="s">
        <v>174</v>
      </c>
    </row>
    <row r="34" spans="1:11">
      <c r="A34" s="52"/>
      <c r="B34" s="490"/>
      <c r="C34" s="306"/>
      <c r="D34" s="306"/>
      <c r="E34" s="306"/>
      <c r="F34" s="305"/>
      <c r="G34" s="305"/>
      <c r="H34" s="305"/>
      <c r="I34" s="306"/>
      <c r="J34" s="52"/>
      <c r="K34" s="63" t="s">
        <v>175</v>
      </c>
    </row>
    <row r="35" spans="1:11" ht="4.5" customHeight="1">
      <c r="A35" s="52"/>
      <c r="B35" s="490"/>
      <c r="C35" s="306"/>
      <c r="D35" s="306"/>
      <c r="E35" s="306"/>
      <c r="F35" s="304"/>
      <c r="G35" s="304"/>
      <c r="H35" s="306"/>
      <c r="I35" s="306"/>
      <c r="J35" s="52"/>
      <c r="K35" s="63"/>
    </row>
    <row r="36" spans="1:11" ht="15.75" customHeight="1">
      <c r="A36" s="52"/>
      <c r="B36" s="490"/>
      <c r="C36" s="306"/>
      <c r="D36" s="304"/>
      <c r="E36" s="304"/>
      <c r="F36" s="304"/>
      <c r="G36" s="304"/>
      <c r="H36" s="306"/>
      <c r="I36" s="304"/>
      <c r="J36" s="52"/>
      <c r="K36" s="63" t="s">
        <v>176</v>
      </c>
    </row>
    <row r="37" spans="1:11" s="57" customFormat="1" ht="6" customHeight="1">
      <c r="A37" s="52"/>
      <c r="B37" s="52"/>
      <c r="C37" s="52"/>
      <c r="D37" s="52"/>
      <c r="E37" s="52"/>
      <c r="F37" s="52"/>
      <c r="G37" s="52"/>
      <c r="H37" s="52"/>
      <c r="I37" s="52"/>
      <c r="J37" s="52"/>
      <c r="K37" s="52"/>
    </row>
    <row r="38" spans="1:11" ht="14.25" customHeight="1">
      <c r="A38" s="52"/>
      <c r="B38" s="466" t="s">
        <v>177</v>
      </c>
      <c r="C38" s="307" t="s">
        <v>178</v>
      </c>
      <c r="D38" s="307" t="s">
        <v>179</v>
      </c>
      <c r="E38" s="307" t="s">
        <v>180</v>
      </c>
      <c r="F38" s="307" t="s">
        <v>181</v>
      </c>
      <c r="G38" s="307" t="s">
        <v>182</v>
      </c>
      <c r="H38" s="307" t="s">
        <v>183</v>
      </c>
      <c r="I38" s="52"/>
      <c r="J38" s="52"/>
      <c r="K38" s="52"/>
    </row>
    <row r="39" spans="1:11" ht="17.25" customHeight="1">
      <c r="A39" s="52"/>
      <c r="B39" s="466"/>
      <c r="C39" s="304"/>
      <c r="D39" s="304"/>
      <c r="E39" s="304"/>
      <c r="F39" s="304"/>
      <c r="G39" s="304"/>
      <c r="H39" s="304"/>
      <c r="I39" s="52"/>
      <c r="J39" s="52"/>
      <c r="K39" s="52"/>
    </row>
    <row r="40" spans="1:11">
      <c r="A40" s="52"/>
      <c r="B40" s="52"/>
      <c r="C40" s="52"/>
      <c r="D40" s="52"/>
      <c r="E40" s="488" t="s">
        <v>196</v>
      </c>
      <c r="F40" s="488"/>
      <c r="G40" s="488"/>
      <c r="H40" s="488"/>
      <c r="I40" s="488"/>
      <c r="J40" s="52"/>
      <c r="K40" s="52"/>
    </row>
    <row r="41" spans="1:11">
      <c r="A41" s="52"/>
      <c r="B41" s="52" t="s">
        <v>168</v>
      </c>
      <c r="C41" s="307" t="s">
        <v>184</v>
      </c>
      <c r="D41" s="307" t="s">
        <v>185</v>
      </c>
      <c r="E41" s="307" t="s">
        <v>186</v>
      </c>
      <c r="F41" s="307" t="s">
        <v>187</v>
      </c>
      <c r="G41" s="307" t="s">
        <v>188</v>
      </c>
      <c r="H41" s="307" t="s">
        <v>197</v>
      </c>
      <c r="I41" s="307" t="s">
        <v>189</v>
      </c>
      <c r="J41" s="52"/>
      <c r="K41" s="52"/>
    </row>
    <row r="42" spans="1:11">
      <c r="A42" s="52"/>
      <c r="B42" s="52"/>
      <c r="C42" s="304"/>
      <c r="D42" s="304"/>
      <c r="E42" s="304"/>
      <c r="F42" s="304"/>
      <c r="G42" s="304"/>
      <c r="H42" s="304"/>
      <c r="I42" s="304"/>
      <c r="J42" s="52"/>
      <c r="K42" s="52"/>
    </row>
    <row r="43" spans="1:11">
      <c r="A43" s="52"/>
      <c r="B43" s="52"/>
      <c r="C43" s="307" t="s">
        <v>190</v>
      </c>
      <c r="D43" s="307" t="s">
        <v>191</v>
      </c>
      <c r="E43" s="484" t="s">
        <v>192</v>
      </c>
      <c r="F43" s="485"/>
      <c r="G43" s="307" t="s">
        <v>193</v>
      </c>
      <c r="H43" s="307" t="s">
        <v>194</v>
      </c>
      <c r="I43" s="307" t="s">
        <v>195</v>
      </c>
      <c r="J43" s="52"/>
      <c r="K43" s="52"/>
    </row>
    <row r="44" spans="1:11">
      <c r="A44" s="52"/>
      <c r="B44" s="52"/>
      <c r="C44" s="303"/>
      <c r="D44" s="303"/>
      <c r="E44" s="486"/>
      <c r="F44" s="487"/>
      <c r="G44" s="303"/>
      <c r="H44" s="303"/>
      <c r="I44" s="303"/>
      <c r="J44" s="52"/>
      <c r="K44" s="52"/>
    </row>
    <row r="45" spans="1:11">
      <c r="A45" s="52"/>
      <c r="B45" s="52" t="s">
        <v>212</v>
      </c>
      <c r="C45" s="33" t="e">
        <f>'BIRTHDAY SESSION'!#REF!</f>
        <v>#REF!</v>
      </c>
      <c r="D45" s="52"/>
      <c r="E45" s="52"/>
      <c r="F45" s="52"/>
      <c r="G45" s="52"/>
      <c r="H45" s="52"/>
      <c r="I45" s="52"/>
      <c r="J45" s="52"/>
      <c r="K45" s="52"/>
    </row>
    <row r="46" spans="1:11">
      <c r="A46" s="52"/>
      <c r="B46" s="489" t="s">
        <v>200</v>
      </c>
      <c r="C46" s="489"/>
      <c r="D46" s="489"/>
      <c r="E46" s="489"/>
      <c r="F46" s="489"/>
      <c r="G46" s="489"/>
      <c r="H46" s="489"/>
      <c r="I46" s="489"/>
      <c r="J46" s="52"/>
      <c r="K46" s="52"/>
    </row>
    <row r="47" spans="1:11">
      <c r="A47" s="52"/>
      <c r="B47" s="489"/>
      <c r="C47" s="489"/>
      <c r="D47" s="489"/>
      <c r="E47" s="489"/>
      <c r="F47" s="489"/>
      <c r="G47" s="489"/>
      <c r="H47" s="489"/>
      <c r="I47" s="489"/>
      <c r="J47" s="52"/>
      <c r="K47" s="52"/>
    </row>
    <row r="48" spans="1:11" ht="7.5" customHeight="1">
      <c r="A48" s="52"/>
      <c r="B48" s="52"/>
      <c r="C48" s="52"/>
      <c r="D48" s="52"/>
      <c r="E48" s="52"/>
      <c r="F48" s="52"/>
      <c r="G48" s="52"/>
      <c r="H48" s="52"/>
      <c r="I48" s="52"/>
      <c r="J48" s="52"/>
      <c r="K48" s="52"/>
    </row>
    <row r="49" spans="2:9">
      <c r="B49" s="348" t="s">
        <v>221</v>
      </c>
      <c r="C49" s="348"/>
      <c r="D49" s="348"/>
      <c r="E49" s="357" t="str">
        <f>'BIRTHDAY SESSION'!E42</f>
        <v>OUI/NON</v>
      </c>
      <c r="F49" s="457" t="str">
        <f>'BIRTHDAY SESSION'!F42</f>
        <v>toutes les femmes sont sublimes mais les complexes, c'est tellement personnel!</v>
      </c>
      <c r="G49" s="457"/>
      <c r="H49" s="457"/>
      <c r="I49" s="457"/>
    </row>
    <row r="50" spans="2:9" ht="6.75" customHeight="1">
      <c r="B50" s="57"/>
      <c r="C50" s="57"/>
      <c r="D50" s="57"/>
      <c r="E50" s="57"/>
      <c r="F50" s="57"/>
      <c r="G50" s="57"/>
      <c r="H50" s="57"/>
      <c r="I50" s="57"/>
    </row>
    <row r="51" spans="2:9" ht="4.5" customHeight="1">
      <c r="B51" s="53"/>
      <c r="C51" s="53"/>
      <c r="D51" s="53"/>
      <c r="E51" s="53"/>
      <c r="F51" s="22"/>
      <c r="G51" s="22"/>
      <c r="H51" s="22"/>
      <c r="I51" s="22"/>
    </row>
    <row r="52" spans="2:9">
      <c r="B52" s="53" t="s">
        <v>223</v>
      </c>
      <c r="C52" s="53"/>
      <c r="D52" s="53"/>
      <c r="E52" s="446" t="str">
        <f>'BIRTHDAY SESSION'!F45</f>
        <v>cela crée une atmosphère particulière, moi j'aime, mais c'est vos photos!:-)</v>
      </c>
      <c r="F52" s="446"/>
      <c r="G52" s="446"/>
      <c r="H52" s="446"/>
      <c r="I52" s="446"/>
    </row>
    <row r="53" spans="2:9" ht="4.5" customHeight="1">
      <c r="B53" s="57"/>
      <c r="C53" s="57"/>
      <c r="D53" s="57"/>
      <c r="E53" s="57"/>
      <c r="F53" s="57"/>
      <c r="G53" s="57"/>
      <c r="H53" s="57"/>
      <c r="I53" s="57"/>
    </row>
    <row r="54" spans="2:9">
      <c r="B54" s="449" t="s">
        <v>226</v>
      </c>
      <c r="C54" s="449"/>
      <c r="D54" s="449"/>
      <c r="E54" s="448" t="str">
        <f>'BIRTHDAY SESSION'!F48</f>
        <v>OUI QUELQUES UNES / NON</v>
      </c>
      <c r="F54" s="448"/>
      <c r="G54" s="448"/>
      <c r="H54" s="448"/>
      <c r="I54" s="448"/>
    </row>
    <row r="55" spans="2:9" ht="3" customHeight="1">
      <c r="B55" s="57"/>
      <c r="C55" s="57"/>
      <c r="D55" s="57"/>
      <c r="E55" s="57"/>
      <c r="F55" s="57"/>
      <c r="G55" s="57"/>
      <c r="H55" s="57"/>
      <c r="I55" s="57"/>
    </row>
    <row r="56" spans="2:9">
      <c r="B56" s="449" t="s">
        <v>228</v>
      </c>
      <c r="C56" s="449"/>
      <c r="D56" s="449"/>
      <c r="E56" s="449"/>
      <c r="F56" s="450" t="str">
        <f>'BIRTHDAY SESSION'!F50</f>
        <v>OUI QUELQUES UNES / NON</v>
      </c>
      <c r="G56" s="450"/>
      <c r="H56" s="450"/>
      <c r="I56" s="450"/>
    </row>
  </sheetData>
  <sheetProtection selectLockedCells="1"/>
  <mergeCells count="28">
    <mergeCell ref="B25:D25"/>
    <mergeCell ref="E25:G25"/>
    <mergeCell ref="H25:I25"/>
    <mergeCell ref="D2:G4"/>
    <mergeCell ref="A3:C3"/>
    <mergeCell ref="A4:C4"/>
    <mergeCell ref="D5:G5"/>
    <mergeCell ref="D19:E19"/>
    <mergeCell ref="G19:I19"/>
    <mergeCell ref="D11:I11"/>
    <mergeCell ref="H13:I13"/>
    <mergeCell ref="B13:C13"/>
    <mergeCell ref="E54:I54"/>
    <mergeCell ref="B54:D54"/>
    <mergeCell ref="B56:E56"/>
    <mergeCell ref="F56:I56"/>
    <mergeCell ref="B23:E23"/>
    <mergeCell ref="F24:I24"/>
    <mergeCell ref="F49:I49"/>
    <mergeCell ref="E52:I52"/>
    <mergeCell ref="B38:B39"/>
    <mergeCell ref="E43:F43"/>
    <mergeCell ref="E44:F44"/>
    <mergeCell ref="E40:I40"/>
    <mergeCell ref="B46:I47"/>
    <mergeCell ref="B32:B36"/>
    <mergeCell ref="B27:E27"/>
    <mergeCell ref="F27:I27"/>
  </mergeCells>
  <dataValidations count="2">
    <dataValidation showInputMessage="1" showErrorMessage="1" sqref="E54 E49:F49 F27:I27 E25:G25 F56:I56"/>
    <dataValidation type="list" showInputMessage="1" showErrorMessage="1" sqref="G49">
      <formula1>"FACEBOOK,INSTAGRAM,SITE INTERNET,CONNAISSANCE"</formula1>
    </dataValidation>
  </dataValidations>
  <pageMargins left="0.23622047244094491" right="0.23622047244094491" top="0.19685039370078741" bottom="0.19685039370078741" header="0.11811023622047245" footer="0.11811023622047245"/>
  <pageSetup paperSize="9" scale="95"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I56"/>
  <sheetViews>
    <sheetView showGridLines="0" showZeros="0" showRuler="0" view="pageLayout" zoomScale="70" zoomScalePageLayoutView="70" workbookViewId="0">
      <selection activeCell="C24" sqref="C24"/>
    </sheetView>
  </sheetViews>
  <sheetFormatPr baseColWidth="10" defaultColWidth="11.44140625" defaultRowHeight="14.4"/>
  <cols>
    <col min="1" max="1" width="1.6640625" style="1" customWidth="1"/>
    <col min="2" max="3" width="11.44140625" style="1"/>
    <col min="4" max="4" width="18.33203125" style="1" customWidth="1"/>
    <col min="5" max="5" width="5.33203125" style="1" customWidth="1"/>
    <col min="6" max="6" width="15.44140625" style="1" customWidth="1"/>
    <col min="7" max="7" width="6.5546875" style="1" customWidth="1"/>
    <col min="8" max="8" width="15.5546875" style="1" customWidth="1"/>
    <col min="9" max="9" width="7.44140625" style="1" customWidth="1"/>
    <col min="10" max="16384" width="11.44140625" style="1"/>
  </cols>
  <sheetData>
    <row r="1" spans="1:9" ht="4.5" customHeight="1"/>
    <row r="2" spans="1:9" ht="15" customHeight="1">
      <c r="A2" s="1" t="s">
        <v>25</v>
      </c>
      <c r="D2" s="474"/>
      <c r="E2" s="474"/>
      <c r="F2" s="474"/>
      <c r="G2" s="474"/>
    </row>
    <row r="3" spans="1:9" ht="15.75" customHeight="1">
      <c r="A3" s="475"/>
      <c r="B3" s="475"/>
      <c r="C3" s="475"/>
      <c r="D3" s="474"/>
      <c r="E3" s="474"/>
      <c r="F3" s="474"/>
      <c r="G3" s="474"/>
    </row>
    <row r="4" spans="1:9" ht="15" customHeight="1">
      <c r="A4" s="475"/>
      <c r="B4" s="475"/>
      <c r="C4" s="475"/>
      <c r="D4" s="474"/>
      <c r="E4" s="474"/>
      <c r="F4" s="474"/>
      <c r="G4" s="474"/>
    </row>
    <row r="5" spans="1:9">
      <c r="D5" s="476"/>
      <c r="E5" s="476"/>
      <c r="F5" s="476"/>
      <c r="G5" s="476"/>
    </row>
    <row r="6" spans="1:9" ht="6.75" customHeight="1">
      <c r="B6" s="2"/>
      <c r="C6" s="2"/>
      <c r="D6" s="2"/>
      <c r="E6" s="2"/>
      <c r="F6" s="2"/>
      <c r="G6" s="2"/>
      <c r="H6" s="2"/>
      <c r="I6" s="2"/>
    </row>
    <row r="7" spans="1:9" ht="2.25" customHeight="1"/>
    <row r="8" spans="1:9" ht="2.25" customHeight="1"/>
    <row r="9" spans="1:9" ht="17.25" customHeight="1">
      <c r="A9" s="3"/>
      <c r="B9" s="52" t="s">
        <v>248</v>
      </c>
      <c r="C9" s="3"/>
      <c r="D9" s="4"/>
      <c r="E9" s="478">
        <f>'BIRTHDAY SESSION'!E12</f>
        <v>0</v>
      </c>
      <c r="F9" s="478"/>
      <c r="G9" s="478"/>
      <c r="H9" s="478"/>
      <c r="I9" s="3"/>
    </row>
    <row r="10" spans="1:9" s="7" customFormat="1" ht="4.5" customHeight="1">
      <c r="A10" s="4"/>
      <c r="B10" s="28"/>
      <c r="C10" s="28"/>
      <c r="D10" s="5"/>
      <c r="E10" s="6"/>
      <c r="F10" s="5"/>
      <c r="G10" s="6"/>
      <c r="H10" s="5"/>
      <c r="I10" s="6"/>
    </row>
    <row r="11" spans="1:9">
      <c r="A11" s="3"/>
      <c r="B11" s="3" t="s">
        <v>0</v>
      </c>
      <c r="C11" s="3"/>
      <c r="D11" s="478">
        <f>'BIRTHDAY SESSION'!D16</f>
        <v>0</v>
      </c>
      <c r="E11" s="478"/>
      <c r="F11" s="478"/>
      <c r="G11" s="478"/>
      <c r="H11" s="478"/>
      <c r="I11" s="3"/>
    </row>
    <row r="12" spans="1:9" s="7" customFormat="1" ht="3.75" customHeight="1">
      <c r="A12" s="4"/>
      <c r="B12" s="4"/>
      <c r="C12" s="4"/>
      <c r="D12" s="4"/>
      <c r="E12" s="4"/>
      <c r="F12" s="4"/>
      <c r="G12" s="4"/>
      <c r="H12" s="4"/>
      <c r="I12" s="4"/>
    </row>
    <row r="13" spans="1:9" s="7" customFormat="1" ht="14.25" customHeight="1">
      <c r="A13" s="4"/>
      <c r="B13" s="4" t="s">
        <v>5</v>
      </c>
      <c r="C13" s="4"/>
      <c r="D13" s="33">
        <f>'BIRTHDAY SESSION'!D18</f>
        <v>0</v>
      </c>
      <c r="E13" s="4" t="s">
        <v>45</v>
      </c>
      <c r="F13" s="478">
        <f>'BIRTHDAY SESSION'!G18</f>
        <v>0</v>
      </c>
      <c r="G13" s="478"/>
      <c r="H13" s="478"/>
      <c r="I13" s="4"/>
    </row>
    <row r="14" spans="1:9" ht="4.5" customHeight="1">
      <c r="A14" s="3"/>
      <c r="B14" s="31"/>
      <c r="C14" s="31"/>
      <c r="D14" s="31"/>
      <c r="E14" s="31"/>
      <c r="F14" s="32"/>
      <c r="G14" s="32"/>
      <c r="H14" s="31"/>
      <c r="I14" s="31"/>
    </row>
    <row r="15" spans="1:9" ht="6.75" customHeight="1">
      <c r="A15" s="3"/>
      <c r="B15" s="8"/>
      <c r="C15" s="8"/>
      <c r="D15" s="8"/>
      <c r="E15" s="8"/>
      <c r="F15" s="29"/>
      <c r="G15" s="29"/>
      <c r="H15" s="8"/>
      <c r="I15" s="8"/>
    </row>
    <row r="16" spans="1:9">
      <c r="A16" s="3"/>
      <c r="B16" s="3" t="s">
        <v>27</v>
      </c>
      <c r="C16" s="3"/>
      <c r="D16" s="33" t="s">
        <v>28</v>
      </c>
      <c r="E16" s="33"/>
      <c r="F16" s="33"/>
      <c r="G16" s="33"/>
      <c r="H16" s="33"/>
      <c r="I16" s="33"/>
    </row>
    <row r="17" spans="1:9" s="7" customFormat="1" ht="7.5" customHeight="1">
      <c r="A17" s="4"/>
      <c r="B17" s="4"/>
      <c r="C17" s="4"/>
      <c r="D17" s="4"/>
      <c r="E17" s="4"/>
      <c r="F17" s="9"/>
      <c r="G17" s="9"/>
      <c r="H17" s="4"/>
      <c r="I17" s="4"/>
    </row>
    <row r="18" spans="1:9">
      <c r="A18" s="3"/>
      <c r="B18" s="8" t="s">
        <v>29</v>
      </c>
      <c r="C18" s="8"/>
      <c r="D18" s="34">
        <f>'BIRTHDAY SESSION'!D29</f>
        <v>0</v>
      </c>
      <c r="E18" s="505" t="s">
        <v>30</v>
      </c>
      <c r="F18" s="505"/>
      <c r="G18" s="25">
        <f>'BIRTHDAY SESSION'!H29</f>
        <v>0</v>
      </c>
      <c r="H18" s="29" t="s">
        <v>31</v>
      </c>
      <c r="I18" s="361" t="s">
        <v>233</v>
      </c>
    </row>
    <row r="19" spans="1:9" ht="9" customHeight="1">
      <c r="A19" s="3"/>
      <c r="B19" s="6"/>
      <c r="C19" s="6"/>
      <c r="D19" s="24"/>
      <c r="E19" s="6"/>
      <c r="F19" s="24"/>
      <c r="G19" s="24"/>
      <c r="H19" s="6"/>
      <c r="I19" s="6"/>
    </row>
    <row r="20" spans="1:9">
      <c r="A20" s="3"/>
      <c r="B20" s="8" t="s">
        <v>1</v>
      </c>
      <c r="C20" s="8"/>
      <c r="D20" s="25" t="str">
        <f>'BIRTHDAY SESSION'!D23</f>
        <v>BIRTDAY SESSION</v>
      </c>
      <c r="E20" s="505" t="s">
        <v>32</v>
      </c>
      <c r="F20" s="505"/>
      <c r="G20" s="25">
        <f>'BIRTHDAY SESSION'!E25</f>
        <v>20</v>
      </c>
      <c r="H20" s="35" t="str">
        <f>'BIRTHDAY SESSION'!D25</f>
        <v>SIGNATURE</v>
      </c>
      <c r="I20" s="314">
        <f>'BIRTHDAY SESSION'!F25</f>
        <v>260</v>
      </c>
    </row>
    <row r="21" spans="1:9" s="57" customFormat="1" ht="3" customHeight="1">
      <c r="A21" s="53"/>
      <c r="B21" s="56"/>
      <c r="C21" s="56"/>
      <c r="D21" s="319"/>
      <c r="E21" s="319"/>
      <c r="F21" s="319"/>
      <c r="G21" s="319"/>
      <c r="H21" s="350"/>
      <c r="I21" s="302"/>
    </row>
    <row r="22" spans="1:9" ht="15" customHeight="1">
      <c r="A22" s="3"/>
      <c r="B22" s="506" t="s">
        <v>214</v>
      </c>
      <c r="C22" s="506"/>
      <c r="D22" s="428" t="str">
        <f>'BIRTHDAY SESSION'!D27:F27</f>
        <v>OUI ( MAGAZINE 40€)</v>
      </c>
      <c r="E22" s="624"/>
      <c r="F22" s="624"/>
      <c r="G22" s="625"/>
      <c r="H22" s="624"/>
      <c r="I22" s="624"/>
    </row>
    <row r="23" spans="1:9" s="57" customFormat="1" ht="3" customHeight="1">
      <c r="A23" s="53"/>
      <c r="B23" s="318"/>
      <c r="C23" s="318"/>
      <c r="D23" s="15"/>
      <c r="E23" s="15"/>
      <c r="F23" s="15"/>
      <c r="G23" s="351"/>
      <c r="H23" s="15"/>
      <c r="I23" s="15"/>
    </row>
    <row r="24" spans="1:9" s="7" customFormat="1" ht="15" customHeight="1">
      <c r="A24" s="4"/>
      <c r="B24" s="21" t="s">
        <v>46</v>
      </c>
      <c r="C24" s="45">
        <f>SUM('BIRTHDAY SESSION'!F25:'BIRTHDAY SESSION'!D27)</f>
        <v>280</v>
      </c>
      <c r="D24" s="44" t="s">
        <v>33</v>
      </c>
      <c r="E24" s="500" t="str">
        <f>'BIRTHDAY SESSION'!D31</f>
        <v>VIREMENT/PAYPAL/CHEQUE</v>
      </c>
      <c r="F24" s="501"/>
      <c r="G24" s="6"/>
      <c r="H24" s="470" t="str">
        <f>'BIRTHDAY SESSION'!H31</f>
        <v>VIREMENT/PAYPAL/CB/CHEQUE/ESPECES</v>
      </c>
      <c r="I24" s="470"/>
    </row>
    <row r="25" spans="1:9" s="7" customFormat="1" ht="12" customHeight="1">
      <c r="A25" s="4"/>
      <c r="B25" s="10"/>
      <c r="C25" s="10"/>
      <c r="D25" s="10"/>
      <c r="E25" s="503" t="s">
        <v>47</v>
      </c>
      <c r="F25" s="503"/>
      <c r="G25" s="10"/>
      <c r="H25" s="503" t="s">
        <v>48</v>
      </c>
      <c r="I25" s="503"/>
    </row>
    <row r="26" spans="1:9" s="7" customFormat="1" ht="5.25" customHeight="1">
      <c r="A26" s="4"/>
      <c r="B26" s="6"/>
      <c r="C26" s="6"/>
      <c r="D26" s="6"/>
      <c r="E26" s="6"/>
      <c r="F26" s="6"/>
      <c r="G26" s="6"/>
      <c r="H26" s="6"/>
      <c r="I26" s="6"/>
    </row>
    <row r="27" spans="1:9" ht="15" customHeight="1">
      <c r="A27" s="3"/>
      <c r="B27" s="21" t="s">
        <v>249</v>
      </c>
      <c r="C27" s="21"/>
      <c r="D27" s="21"/>
      <c r="E27" s="21"/>
      <c r="F27" s="379"/>
      <c r="G27" s="379"/>
      <c r="H27" s="21"/>
      <c r="I27" s="21"/>
    </row>
    <row r="28" spans="1:9" ht="29.25" customHeight="1">
      <c r="A28" s="3"/>
      <c r="B28" s="496" t="s">
        <v>34</v>
      </c>
      <c r="C28" s="496"/>
      <c r="D28" s="496"/>
      <c r="E28" s="496"/>
      <c r="F28" s="496"/>
      <c r="G28" s="496"/>
      <c r="H28" s="496"/>
      <c r="I28" s="496"/>
    </row>
    <row r="29" spans="1:9" s="12" customFormat="1" ht="66.75" customHeight="1">
      <c r="A29" s="11"/>
      <c r="B29" s="497" t="s">
        <v>35</v>
      </c>
      <c r="C29" s="497"/>
      <c r="D29" s="497"/>
      <c r="E29" s="497"/>
      <c r="F29" s="497"/>
      <c r="G29" s="497"/>
      <c r="H29" s="497"/>
      <c r="I29" s="497"/>
    </row>
    <row r="30" spans="1:9" ht="1.5" customHeight="1">
      <c r="A30" s="3"/>
      <c r="B30" s="496" t="s">
        <v>250</v>
      </c>
      <c r="C30" s="496"/>
      <c r="D30" s="496"/>
      <c r="E30" s="496"/>
      <c r="F30" s="496"/>
      <c r="G30" s="496"/>
      <c r="H30" s="496"/>
      <c r="I30" s="496"/>
    </row>
    <row r="31" spans="1:9" ht="25.5" customHeight="1">
      <c r="A31" s="3"/>
      <c r="B31" s="496" t="s">
        <v>251</v>
      </c>
      <c r="C31" s="496"/>
      <c r="D31" s="496"/>
      <c r="E31" s="496"/>
      <c r="F31" s="496"/>
      <c r="G31" s="496"/>
      <c r="H31" s="496"/>
      <c r="I31" s="496"/>
    </row>
    <row r="32" spans="1:9" s="7" customFormat="1" ht="42" customHeight="1">
      <c r="A32" s="4"/>
      <c r="B32" s="496" t="s">
        <v>252</v>
      </c>
      <c r="C32" s="496"/>
      <c r="D32" s="496"/>
      <c r="E32" s="496"/>
      <c r="F32" s="496"/>
      <c r="G32" s="496"/>
      <c r="H32" s="496"/>
      <c r="I32" s="496"/>
    </row>
    <row r="33" spans="1:9" ht="86.4" customHeight="1">
      <c r="A33" s="3"/>
      <c r="B33" s="496" t="s">
        <v>253</v>
      </c>
      <c r="C33" s="496"/>
      <c r="D33" s="496"/>
      <c r="E33" s="496"/>
      <c r="F33" s="496"/>
      <c r="G33" s="496"/>
      <c r="H33" s="496"/>
      <c r="I33" s="496"/>
    </row>
    <row r="34" spans="1:9" s="7" customFormat="1" ht="4.2" customHeight="1">
      <c r="A34" s="4"/>
      <c r="B34" s="504" t="s">
        <v>36</v>
      </c>
      <c r="C34" s="504"/>
      <c r="D34" s="504"/>
      <c r="E34" s="504"/>
      <c r="F34" s="504"/>
      <c r="G34" s="504"/>
      <c r="H34" s="504"/>
      <c r="I34" s="504"/>
    </row>
    <row r="35" spans="1:9" ht="15" customHeight="1">
      <c r="A35" s="3"/>
      <c r="B35" s="504"/>
      <c r="C35" s="504"/>
      <c r="D35" s="504"/>
      <c r="E35" s="504"/>
      <c r="F35" s="504"/>
      <c r="G35" s="504"/>
      <c r="H35" s="504"/>
      <c r="I35" s="504"/>
    </row>
    <row r="36" spans="1:9" s="7" customFormat="1" ht="15" customHeight="1">
      <c r="A36" s="4"/>
      <c r="B36" s="499" t="s">
        <v>37</v>
      </c>
      <c r="C36" s="499"/>
      <c r="D36" s="499"/>
      <c r="E36" s="499"/>
      <c r="F36" s="499"/>
      <c r="G36" s="499"/>
      <c r="H36" s="499"/>
      <c r="I36" s="499"/>
    </row>
    <row r="37" spans="1:9" ht="15.75" customHeight="1">
      <c r="A37" s="3"/>
      <c r="B37" s="502" t="s">
        <v>38</v>
      </c>
      <c r="C37" s="502"/>
      <c r="D37" s="502"/>
      <c r="E37" s="502"/>
      <c r="F37" s="502"/>
      <c r="G37" s="502"/>
      <c r="H37" s="502"/>
      <c r="I37" s="502"/>
    </row>
    <row r="38" spans="1:9" ht="6" customHeight="1">
      <c r="A38" s="3"/>
      <c r="B38" s="31"/>
      <c r="C38" s="31"/>
      <c r="D38" s="36"/>
      <c r="E38" s="37"/>
      <c r="F38" s="36"/>
      <c r="G38" s="36"/>
      <c r="H38" s="36"/>
      <c r="I38" s="31"/>
    </row>
    <row r="39" spans="1:9" ht="6.75" customHeight="1">
      <c r="A39" s="3"/>
      <c r="B39" s="3"/>
      <c r="C39" s="3"/>
      <c r="D39" s="3"/>
      <c r="E39" s="3"/>
      <c r="F39" s="3"/>
      <c r="G39" s="3"/>
      <c r="H39" s="3"/>
      <c r="I39" s="3"/>
    </row>
    <row r="40" spans="1:9">
      <c r="A40" s="3"/>
      <c r="B40" s="38" t="s">
        <v>39</v>
      </c>
      <c r="C40" s="39"/>
      <c r="D40" s="4"/>
      <c r="E40" s="4"/>
      <c r="F40" s="4"/>
      <c r="G40" s="4"/>
      <c r="H40" s="4"/>
      <c r="I40" s="3"/>
    </row>
    <row r="41" spans="1:9" s="7" customFormat="1" ht="6.75" customHeight="1">
      <c r="A41" s="4"/>
      <c r="B41" s="4"/>
      <c r="C41" s="4"/>
      <c r="D41" s="4"/>
      <c r="E41" s="4"/>
      <c r="F41" s="4"/>
      <c r="G41" s="4"/>
      <c r="H41" s="4"/>
      <c r="I41" s="4"/>
    </row>
    <row r="42" spans="1:9">
      <c r="A42" s="3"/>
      <c r="B42" s="3" t="s">
        <v>40</v>
      </c>
      <c r="C42" s="478">
        <f>E9</f>
        <v>0</v>
      </c>
      <c r="D42" s="478"/>
      <c r="E42" s="40"/>
      <c r="F42" s="53"/>
      <c r="G42" s="498"/>
      <c r="H42" s="498"/>
      <c r="I42" s="498"/>
    </row>
    <row r="43" spans="1:9" s="7" customFormat="1" ht="4.5" customHeight="1">
      <c r="A43" s="4"/>
      <c r="B43" s="9"/>
      <c r="C43" s="41"/>
      <c r="D43" s="495"/>
      <c r="E43" s="495"/>
      <c r="F43" s="53"/>
      <c r="G43" s="53"/>
      <c r="H43" s="53"/>
      <c r="I43" s="53"/>
    </row>
    <row r="44" spans="1:9" s="7" customFormat="1" ht="8.4" customHeight="1">
      <c r="A44" s="4"/>
      <c r="B44" s="6"/>
      <c r="C44" s="492"/>
      <c r="D44" s="492"/>
      <c r="E44" s="492"/>
      <c r="F44" s="492"/>
      <c r="G44" s="492"/>
      <c r="H44" s="42"/>
      <c r="I44" s="6"/>
    </row>
    <row r="45" spans="1:9" s="7" customFormat="1" ht="15" customHeight="1">
      <c r="A45" s="4"/>
      <c r="B45" s="454" t="s">
        <v>41</v>
      </c>
      <c r="C45" s="454"/>
      <c r="D45" s="454"/>
      <c r="E45" s="454"/>
      <c r="F45" s="454"/>
      <c r="G45" s="1"/>
      <c r="H45" s="480" t="s">
        <v>42</v>
      </c>
      <c r="I45" s="480"/>
    </row>
    <row r="46" spans="1:9" s="7" customFormat="1" ht="18.75" customHeight="1">
      <c r="A46" s="13"/>
      <c r="B46" s="470">
        <f>C42</f>
        <v>0</v>
      </c>
      <c r="C46" s="470"/>
      <c r="D46" s="470"/>
      <c r="E46" s="470"/>
      <c r="F46" s="470"/>
      <c r="G46" s="6"/>
      <c r="H46" s="494" t="s">
        <v>246</v>
      </c>
      <c r="I46" s="494"/>
    </row>
    <row r="47" spans="1:9">
      <c r="A47" s="3"/>
      <c r="B47" s="454" t="s">
        <v>43</v>
      </c>
      <c r="C47" s="454"/>
      <c r="D47" s="454"/>
      <c r="E47" s="454"/>
      <c r="F47" s="454"/>
      <c r="G47" s="7"/>
      <c r="H47" s="6" t="s">
        <v>44</v>
      </c>
      <c r="I47" s="43"/>
    </row>
    <row r="48" spans="1:9" s="7" customFormat="1" ht="56.25" customHeight="1">
      <c r="A48" s="4"/>
      <c r="B48" s="493"/>
      <c r="C48" s="493"/>
      <c r="D48" s="493"/>
      <c r="E48" s="493"/>
      <c r="F48" s="493"/>
      <c r="G48" s="6"/>
      <c r="H48" s="494"/>
      <c r="I48" s="494"/>
    </row>
    <row r="49" spans="1:9">
      <c r="A49" s="3"/>
      <c r="B49" s="493"/>
      <c r="C49" s="493"/>
      <c r="D49" s="493"/>
      <c r="E49" s="493"/>
      <c r="F49" s="493"/>
      <c r="H49" s="494"/>
      <c r="I49" s="494"/>
    </row>
    <row r="50" spans="1:9" ht="12.75" customHeight="1">
      <c r="A50" s="8"/>
      <c r="B50" s="454"/>
      <c r="C50" s="454"/>
      <c r="D50" s="454"/>
      <c r="E50" s="454"/>
      <c r="F50" s="454"/>
      <c r="G50" s="454"/>
      <c r="H50" s="454"/>
      <c r="I50" s="454"/>
    </row>
    <row r="51" spans="1:9">
      <c r="A51" s="3"/>
      <c r="B51" s="4"/>
      <c r="C51" s="7"/>
      <c r="D51" s="7"/>
      <c r="E51" s="7"/>
      <c r="F51" s="7"/>
      <c r="G51" s="7"/>
      <c r="H51" s="7"/>
      <c r="I51" s="7"/>
    </row>
    <row r="52" spans="1:9">
      <c r="A52" s="3"/>
      <c r="B52" s="4"/>
      <c r="C52" s="7"/>
      <c r="D52" s="7"/>
      <c r="E52" s="7"/>
      <c r="F52" s="7"/>
      <c r="G52" s="7"/>
      <c r="H52" s="7"/>
      <c r="I52" s="7"/>
    </row>
    <row r="53" spans="1:9">
      <c r="A53" s="3"/>
      <c r="B53" s="4"/>
      <c r="C53" s="7"/>
      <c r="D53" s="7"/>
      <c r="E53" s="7"/>
      <c r="F53" s="7"/>
      <c r="G53" s="7"/>
      <c r="H53" s="7"/>
      <c r="I53" s="7"/>
    </row>
    <row r="54" spans="1:9">
      <c r="B54" s="7"/>
      <c r="C54" s="7"/>
      <c r="D54" s="7"/>
      <c r="E54" s="7"/>
      <c r="F54" s="7"/>
      <c r="G54" s="7"/>
      <c r="H54" s="7"/>
      <c r="I54" s="7"/>
    </row>
    <row r="55" spans="1:9">
      <c r="B55" s="7"/>
      <c r="C55" s="7"/>
      <c r="D55" s="7"/>
      <c r="E55" s="7"/>
      <c r="F55" s="7"/>
      <c r="G55" s="7"/>
      <c r="H55" s="7"/>
      <c r="I55" s="7"/>
    </row>
    <row r="56" spans="1:9">
      <c r="B56" s="7"/>
      <c r="C56" s="7"/>
      <c r="D56" s="7"/>
      <c r="E56" s="7"/>
      <c r="F56" s="7"/>
      <c r="G56" s="7"/>
      <c r="H56" s="7"/>
      <c r="I56" s="7"/>
    </row>
  </sheetData>
  <sheetProtection selectLockedCells="1" selectUnlockedCells="1"/>
  <mergeCells count="37">
    <mergeCell ref="F13:H13"/>
    <mergeCell ref="E24:F24"/>
    <mergeCell ref="E22:F22"/>
    <mergeCell ref="D11:H11"/>
    <mergeCell ref="B37:I37"/>
    <mergeCell ref="H25:I25"/>
    <mergeCell ref="G22:I22"/>
    <mergeCell ref="E25:F25"/>
    <mergeCell ref="B34:I35"/>
    <mergeCell ref="H24:I24"/>
    <mergeCell ref="E18:F18"/>
    <mergeCell ref="E20:F20"/>
    <mergeCell ref="B22:C22"/>
    <mergeCell ref="D2:G4"/>
    <mergeCell ref="A3:C3"/>
    <mergeCell ref="A4:C4"/>
    <mergeCell ref="D5:G5"/>
    <mergeCell ref="E9:H9"/>
    <mergeCell ref="D43:E43"/>
    <mergeCell ref="B28:I28"/>
    <mergeCell ref="B29:I29"/>
    <mergeCell ref="B30:I30"/>
    <mergeCell ref="B31:I31"/>
    <mergeCell ref="B32:I32"/>
    <mergeCell ref="B33:I33"/>
    <mergeCell ref="C42:D42"/>
    <mergeCell ref="G42:I42"/>
    <mergeCell ref="B36:I36"/>
    <mergeCell ref="B50:I50"/>
    <mergeCell ref="C44:G44"/>
    <mergeCell ref="B45:F45"/>
    <mergeCell ref="H45:I45"/>
    <mergeCell ref="B46:F46"/>
    <mergeCell ref="B48:F49"/>
    <mergeCell ref="H48:I49"/>
    <mergeCell ref="B47:F47"/>
    <mergeCell ref="H46:I46"/>
  </mergeCells>
  <pageMargins left="0.23622047244094491" right="0.23622047244094491" top="0.19685039370078741" bottom="0.19685039370078741" header="0.11811023622047245" footer="0.11811023622047245"/>
  <pageSetup paperSize="9" orientation="portrait" r:id="rId1"/>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U70"/>
  <sheetViews>
    <sheetView showGridLines="0" showZeros="0" topLeftCell="A4" zoomScale="85" zoomScaleNormal="85" workbookViewId="0">
      <selection activeCell="C49" sqref="C49:H49"/>
    </sheetView>
  </sheetViews>
  <sheetFormatPr baseColWidth="10" defaultColWidth="0" defaultRowHeight="14.4"/>
  <cols>
    <col min="1" max="1" width="2.44140625" style="48" customWidth="1"/>
    <col min="2" max="2" width="2.6640625" style="48" customWidth="1"/>
    <col min="3" max="3" width="12" style="48" customWidth="1"/>
    <col min="4" max="4" width="45.6640625" style="48" customWidth="1"/>
    <col min="5" max="5" width="14" style="48" customWidth="1"/>
    <col min="6" max="6" width="13.33203125" style="48" customWidth="1"/>
    <col min="7" max="7" width="13.5546875" style="48" customWidth="1"/>
    <col min="8" max="8" width="15.6640625" style="48" customWidth="1"/>
    <col min="9" max="9" width="2.44140625" style="48" customWidth="1"/>
    <col min="10" max="10" width="3.33203125" style="48" customWidth="1"/>
    <col min="11" max="16384" width="11.44140625" style="48" hidden="1"/>
  </cols>
  <sheetData>
    <row r="1" spans="1:21" s="46" customFormat="1" ht="15" thickBot="1">
      <c r="A1" s="48"/>
      <c r="B1" s="48"/>
      <c r="C1" s="48"/>
      <c r="D1" s="48"/>
      <c r="E1" s="48"/>
      <c r="F1" s="48"/>
      <c r="G1" s="48"/>
      <c r="H1" s="48"/>
      <c r="I1" s="48"/>
      <c r="J1" s="48"/>
      <c r="K1" s="48"/>
      <c r="L1" s="48"/>
      <c r="M1" s="48"/>
      <c r="N1" s="48"/>
      <c r="O1" s="48"/>
      <c r="P1" s="48"/>
      <c r="Q1" s="48"/>
      <c r="R1" s="48"/>
      <c r="S1" s="48"/>
      <c r="T1" s="48"/>
      <c r="U1" s="48"/>
    </row>
    <row r="2" spans="1:21" s="46" customFormat="1" ht="21.75" customHeight="1" thickTop="1">
      <c r="A2" s="48"/>
      <c r="B2" s="47"/>
      <c r="C2" s="67"/>
      <c r="D2" s="67"/>
      <c r="E2" s="67"/>
      <c r="F2" s="67"/>
      <c r="G2" s="67"/>
      <c r="H2" s="67"/>
      <c r="I2" s="68"/>
      <c r="J2" s="48"/>
      <c r="K2" s="48"/>
      <c r="L2" s="48"/>
      <c r="M2" s="48"/>
      <c r="N2" s="48"/>
      <c r="O2" s="48"/>
      <c r="P2" s="48"/>
      <c r="Q2" s="48"/>
      <c r="R2" s="48"/>
      <c r="S2" s="48"/>
      <c r="T2" s="48"/>
      <c r="U2" s="48"/>
    </row>
    <row r="3" spans="1:21" s="46" customFormat="1" ht="19.5" customHeight="1">
      <c r="A3" s="48"/>
      <c r="B3" s="69"/>
      <c r="C3" s="70"/>
      <c r="D3" s="547" t="s">
        <v>49</v>
      </c>
      <c r="E3" s="547"/>
      <c r="F3" s="548" t="s">
        <v>50</v>
      </c>
      <c r="G3" s="548"/>
      <c r="H3" s="548"/>
      <c r="I3" s="71"/>
      <c r="J3" s="72"/>
      <c r="K3" s="48"/>
      <c r="L3" s="48"/>
      <c r="M3" s="48"/>
      <c r="N3" s="48"/>
      <c r="O3" s="48"/>
      <c r="P3" s="48"/>
      <c r="Q3" s="48"/>
      <c r="R3" s="48"/>
      <c r="S3" s="48"/>
      <c r="T3" s="48"/>
      <c r="U3" s="48"/>
    </row>
    <row r="4" spans="1:21" s="46" customFormat="1" ht="24" customHeight="1">
      <c r="A4" s="48"/>
      <c r="B4" s="69"/>
      <c r="D4" s="547"/>
      <c r="E4" s="547"/>
      <c r="F4" s="548"/>
      <c r="G4" s="548"/>
      <c r="H4" s="548"/>
      <c r="I4" s="73"/>
      <c r="J4" s="74"/>
      <c r="K4" s="48"/>
      <c r="L4" s="48"/>
      <c r="M4" s="48"/>
      <c r="N4" s="48"/>
      <c r="O4" s="48"/>
      <c r="P4" s="48"/>
      <c r="Q4" s="48"/>
      <c r="R4" s="48"/>
      <c r="S4" s="48"/>
      <c r="T4" s="48"/>
      <c r="U4" s="48"/>
    </row>
    <row r="5" spans="1:21" s="46" customFormat="1" ht="24" customHeight="1">
      <c r="A5" s="48"/>
      <c r="B5" s="75"/>
      <c r="C5" s="549" t="s">
        <v>51</v>
      </c>
      <c r="D5" s="551" t="str">
        <f>DOSSIER!I4</f>
        <v>F00102</v>
      </c>
      <c r="E5" s="73"/>
      <c r="F5" s="549" t="s">
        <v>52</v>
      </c>
      <c r="G5" s="553">
        <v>43960</v>
      </c>
      <c r="H5" s="553"/>
      <c r="I5" s="76"/>
      <c r="J5" s="72"/>
      <c r="K5" s="48"/>
      <c r="L5" s="48"/>
      <c r="M5" s="48"/>
      <c r="N5" s="48"/>
      <c r="O5" s="48"/>
      <c r="P5" s="48"/>
      <c r="Q5" s="48"/>
      <c r="R5" s="48"/>
      <c r="S5" s="48"/>
      <c r="T5" s="48"/>
      <c r="U5" s="48"/>
    </row>
    <row r="6" spans="1:21" s="46" customFormat="1" ht="15.75" customHeight="1">
      <c r="A6" s="48"/>
      <c r="B6" s="75"/>
      <c r="C6" s="550"/>
      <c r="D6" s="552"/>
      <c r="E6" s="48"/>
      <c r="F6" s="550"/>
      <c r="G6" s="554"/>
      <c r="H6" s="554"/>
      <c r="I6" s="77"/>
      <c r="J6" s="48"/>
      <c r="K6" s="48"/>
      <c r="L6" s="48"/>
      <c r="M6" s="48"/>
      <c r="N6" s="48"/>
      <c r="O6" s="48"/>
      <c r="P6" s="48" t="s">
        <v>53</v>
      </c>
      <c r="Q6" s="48" t="s">
        <v>53</v>
      </c>
      <c r="R6" s="48" t="s">
        <v>54</v>
      </c>
      <c r="S6" s="48"/>
      <c r="T6" s="48"/>
      <c r="U6" s="48"/>
    </row>
    <row r="7" spans="1:21" s="46" customFormat="1" ht="9" customHeight="1">
      <c r="A7" s="48"/>
      <c r="B7" s="75"/>
      <c r="C7" s="78" t="s">
        <v>55</v>
      </c>
      <c r="D7" s="79"/>
      <c r="E7" s="80"/>
      <c r="F7" s="81"/>
      <c r="G7" s="82"/>
      <c r="H7" s="83"/>
      <c r="I7" s="77"/>
      <c r="J7" s="48"/>
      <c r="K7" s="48"/>
      <c r="L7" s="84">
        <v>0</v>
      </c>
      <c r="M7" s="48"/>
      <c r="N7" s="48"/>
      <c r="O7" s="48"/>
      <c r="P7" s="48"/>
      <c r="Q7" s="85"/>
      <c r="R7" s="48"/>
      <c r="S7" s="48"/>
      <c r="T7" s="48"/>
      <c r="U7" s="48"/>
    </row>
    <row r="8" spans="1:21" s="46" customFormat="1" ht="15.6">
      <c r="A8" s="48"/>
      <c r="B8" s="75"/>
      <c r="C8" s="86" t="s">
        <v>230</v>
      </c>
      <c r="D8" s="87"/>
      <c r="E8" s="88" t="s">
        <v>56</v>
      </c>
      <c r="F8" s="527">
        <f>'BIRTHDAY SESSION'!E12</f>
        <v>0</v>
      </c>
      <c r="G8" s="527"/>
      <c r="H8" s="528"/>
      <c r="I8" s="77"/>
      <c r="J8" s="48"/>
      <c r="K8" s="48"/>
      <c r="L8" s="91">
        <v>5.5E-2</v>
      </c>
      <c r="M8" s="48"/>
      <c r="N8" s="48"/>
      <c r="O8" s="48"/>
      <c r="P8" s="48"/>
      <c r="Q8" s="48"/>
      <c r="R8" s="92">
        <v>43358</v>
      </c>
      <c r="S8" s="48"/>
      <c r="T8" s="48"/>
      <c r="U8" s="48"/>
    </row>
    <row r="9" spans="1:21" s="46" customFormat="1" ht="15" customHeight="1">
      <c r="A9" s="48"/>
      <c r="B9" s="75"/>
      <c r="C9" s="93" t="s">
        <v>57</v>
      </c>
      <c r="D9" s="94"/>
      <c r="E9" s="88"/>
      <c r="F9" s="275"/>
      <c r="G9" s="275"/>
      <c r="H9" s="276"/>
      <c r="I9" s="77"/>
      <c r="J9" s="48"/>
      <c r="K9" s="48"/>
      <c r="L9" s="95">
        <v>0.1</v>
      </c>
      <c r="M9" s="48"/>
      <c r="N9" s="48"/>
      <c r="O9" s="48"/>
      <c r="P9" s="48"/>
      <c r="Q9" s="48"/>
      <c r="R9" s="92">
        <v>43358</v>
      </c>
      <c r="S9" s="48"/>
      <c r="T9" s="48"/>
      <c r="U9" s="48"/>
    </row>
    <row r="10" spans="1:21" s="46" customFormat="1">
      <c r="A10" s="48"/>
      <c r="B10" s="75"/>
      <c r="C10" s="96" t="s">
        <v>59</v>
      </c>
      <c r="D10" s="97"/>
      <c r="E10" s="88" t="s">
        <v>58</v>
      </c>
      <c r="F10" s="508">
        <f>'BIRTHDAY SESSION'!D16</f>
        <v>0</v>
      </c>
      <c r="G10" s="508"/>
      <c r="H10" s="509"/>
      <c r="I10" s="77"/>
      <c r="J10" s="48"/>
      <c r="K10" s="48"/>
      <c r="L10" s="95">
        <v>0.2</v>
      </c>
      <c r="M10" s="48"/>
      <c r="N10" s="48"/>
      <c r="O10" s="48"/>
      <c r="P10" s="48"/>
      <c r="Q10" s="48"/>
      <c r="R10" s="48" t="s">
        <v>60</v>
      </c>
      <c r="S10" s="48"/>
      <c r="T10" s="48"/>
      <c r="U10" s="48"/>
    </row>
    <row r="11" spans="1:21" s="46" customFormat="1">
      <c r="A11" s="48"/>
      <c r="B11" s="75"/>
      <c r="C11" s="96">
        <v>67450</v>
      </c>
      <c r="D11" s="98" t="s">
        <v>61</v>
      </c>
      <c r="E11" s="99"/>
      <c r="F11" s="100" t="s">
        <v>97</v>
      </c>
      <c r="G11" s="510">
        <f>'BIRTHDAY SESSION'!D18</f>
        <v>0</v>
      </c>
      <c r="H11" s="511"/>
      <c r="I11" s="77"/>
      <c r="J11" s="48"/>
      <c r="K11" s="48"/>
      <c r="L11" s="48"/>
      <c r="M11" s="48"/>
      <c r="N11" s="48"/>
      <c r="O11" s="48"/>
      <c r="P11" s="48" t="s">
        <v>62</v>
      </c>
      <c r="Q11" s="48" t="s">
        <v>63</v>
      </c>
      <c r="R11" s="48"/>
      <c r="S11" s="48"/>
      <c r="T11" s="48"/>
      <c r="U11" s="48"/>
    </row>
    <row r="12" spans="1:21" s="46" customFormat="1">
      <c r="A12" s="48"/>
      <c r="B12" s="75"/>
      <c r="C12" s="96" t="s">
        <v>64</v>
      </c>
      <c r="D12" s="87" t="s">
        <v>65</v>
      </c>
      <c r="E12" s="88"/>
      <c r="F12" s="101" t="s">
        <v>98</v>
      </c>
      <c r="G12" s="512">
        <f>'BIRTHDAY SESSION'!G18</f>
        <v>0</v>
      </c>
      <c r="H12" s="513"/>
      <c r="I12" s="77"/>
      <c r="J12" s="48"/>
      <c r="K12" s="48"/>
      <c r="L12" s="48"/>
      <c r="M12" s="48"/>
      <c r="N12" s="48"/>
      <c r="O12" s="48"/>
      <c r="P12" s="84">
        <v>0</v>
      </c>
      <c r="Q12" s="84">
        <v>0.25</v>
      </c>
      <c r="R12" s="48"/>
      <c r="S12" s="48"/>
      <c r="T12" s="48"/>
      <c r="U12" s="48"/>
    </row>
    <row r="13" spans="1:21" s="46" customFormat="1">
      <c r="A13" s="48"/>
      <c r="B13" s="75"/>
      <c r="C13" s="96" t="s">
        <v>67</v>
      </c>
      <c r="D13" s="102" t="s">
        <v>68</v>
      </c>
      <c r="E13" s="88"/>
      <c r="F13" s="100" t="s">
        <v>2</v>
      </c>
      <c r="G13" s="510">
        <f>'BIRTHDAY SESSION'!G20</f>
        <v>0</v>
      </c>
      <c r="H13" s="511"/>
      <c r="I13" s="77"/>
      <c r="J13" s="48"/>
      <c r="K13" s="48"/>
      <c r="L13" s="48"/>
      <c r="M13" s="48"/>
      <c r="N13" s="48"/>
      <c r="O13" s="48"/>
      <c r="P13" s="48">
        <f>VLOOKUP(P11,'[1]BASE PRODUITS'!A6:E691,3,0)</f>
        <v>200</v>
      </c>
      <c r="Q13" s="48">
        <f>VLOOKUP(Q11,'[1]BASE PRODUITS'!A6:E691,3,0)</f>
        <v>250</v>
      </c>
      <c r="R13" s="48"/>
      <c r="S13" s="48"/>
      <c r="T13" s="48"/>
      <c r="U13" s="48"/>
    </row>
    <row r="14" spans="1:21" s="46" customFormat="1">
      <c r="A14" s="48"/>
      <c r="B14" s="75"/>
      <c r="C14" s="96" t="s">
        <v>69</v>
      </c>
      <c r="D14" s="102" t="s">
        <v>234</v>
      </c>
      <c r="E14" s="88"/>
      <c r="F14" s="101" t="s">
        <v>66</v>
      </c>
      <c r="G14" s="512">
        <f>'BIRTHDAY SESSION'!D20</f>
        <v>0</v>
      </c>
      <c r="H14" s="513"/>
      <c r="I14" s="77"/>
      <c r="J14" s="48"/>
      <c r="K14" s="48"/>
      <c r="L14" s="48"/>
      <c r="M14" s="48"/>
      <c r="N14" s="48"/>
      <c r="O14" s="48"/>
      <c r="P14" s="103" t="s">
        <v>16</v>
      </c>
      <c r="Q14" s="48" t="s">
        <v>70</v>
      </c>
      <c r="R14" s="48"/>
      <c r="S14" s="48"/>
      <c r="T14" s="48"/>
      <c r="U14" s="48"/>
    </row>
    <row r="15" spans="1:21" s="46" customFormat="1" ht="15" thickBot="1">
      <c r="A15" s="48"/>
      <c r="B15" s="75"/>
      <c r="C15" s="96" t="s">
        <v>71</v>
      </c>
      <c r="D15" s="104">
        <v>83856740200014</v>
      </c>
      <c r="E15" s="235"/>
      <c r="F15" s="236"/>
      <c r="G15" s="237" t="s">
        <v>72</v>
      </c>
      <c r="H15" s="310" t="str">
        <f>DOSSIER!I3</f>
        <v>C89</v>
      </c>
      <c r="I15" s="77"/>
      <c r="J15" s="48"/>
      <c r="K15" s="48"/>
      <c r="L15" s="48"/>
      <c r="M15" s="48"/>
      <c r="N15" s="48"/>
      <c r="O15" s="48"/>
      <c r="P15" s="48"/>
      <c r="Q15" s="48"/>
      <c r="R15" s="48"/>
      <c r="S15" s="48"/>
      <c r="T15" s="48"/>
      <c r="U15" s="48"/>
    </row>
    <row r="16" spans="1:21" ht="9" customHeight="1" thickTop="1">
      <c r="B16" s="75"/>
      <c r="C16" s="105"/>
      <c r="D16" s="106"/>
      <c r="E16" s="107"/>
      <c r="F16" s="108"/>
      <c r="G16" s="109"/>
      <c r="H16" s="110"/>
      <c r="I16" s="77"/>
      <c r="P16" s="92">
        <v>43386</v>
      </c>
    </row>
    <row r="17" spans="1:12" ht="6.75" customHeight="1">
      <c r="B17" s="75"/>
      <c r="C17" s="111"/>
      <c r="D17" s="111"/>
      <c r="E17" s="111"/>
      <c r="F17" s="111"/>
      <c r="G17" s="111"/>
      <c r="H17" s="111"/>
      <c r="I17" s="77"/>
    </row>
    <row r="18" spans="1:12">
      <c r="B18" s="75"/>
      <c r="C18" s="112"/>
      <c r="D18" s="111"/>
      <c r="E18" s="113"/>
      <c r="F18" s="111"/>
      <c r="G18" s="111"/>
      <c r="H18" s="111"/>
      <c r="I18" s="77"/>
    </row>
    <row r="19" spans="1:12" ht="21" customHeight="1">
      <c r="B19" s="75"/>
      <c r="C19" s="114" t="s">
        <v>73</v>
      </c>
      <c r="D19" s="115" t="s">
        <v>74</v>
      </c>
      <c r="E19" s="116" t="s">
        <v>75</v>
      </c>
      <c r="F19" s="116" t="s">
        <v>76</v>
      </c>
      <c r="G19" s="116" t="s">
        <v>77</v>
      </c>
      <c r="H19" s="117" t="s">
        <v>78</v>
      </c>
      <c r="I19" s="77"/>
      <c r="K19" s="48" t="s">
        <v>79</v>
      </c>
      <c r="L19" s="48" t="s">
        <v>80</v>
      </c>
    </row>
    <row r="20" spans="1:12" ht="6.75" customHeight="1">
      <c r="B20" s="75"/>
      <c r="C20" s="118"/>
      <c r="D20" s="118"/>
      <c r="E20" s="119"/>
      <c r="F20" s="120"/>
      <c r="G20" s="120"/>
      <c r="H20" s="121"/>
      <c r="I20" s="77"/>
    </row>
    <row r="21" spans="1:12" ht="18" customHeight="1">
      <c r="A21" s="122">
        <v>5</v>
      </c>
      <c r="B21" s="75"/>
      <c r="C21" s="123"/>
      <c r="D21" s="124"/>
      <c r="E21" s="125"/>
      <c r="F21" s="126"/>
      <c r="G21" s="127"/>
      <c r="H21" s="128"/>
      <c r="I21" s="77"/>
      <c r="K21" s="91" t="e">
        <f>#REF!</f>
        <v>#REF!</v>
      </c>
      <c r="L21" s="129">
        <f>IF(ISERROR(H21*#REF!),0,H21*#REF!)</f>
        <v>0</v>
      </c>
    </row>
    <row r="22" spans="1:12" ht="18" customHeight="1">
      <c r="A22" s="122"/>
      <c r="B22" s="75"/>
      <c r="C22" s="524" t="s">
        <v>107</v>
      </c>
      <c r="D22" s="130" t="str">
        <f>VLOOKUP(C22,'BASE PRODUITS'!A7:B44,2,0)</f>
        <v>SEANCE GROSSESSE  FORMULE "ESSENTIEL"</v>
      </c>
      <c r="E22" s="541"/>
      <c r="F22" s="544"/>
      <c r="G22" s="516"/>
      <c r="H22" s="519"/>
      <c r="I22" s="77"/>
      <c r="K22" s="91" t="e">
        <f>#REF!</f>
        <v>#REF!</v>
      </c>
      <c r="L22" s="129">
        <f>IF(ISERROR(H22*#REF!),0,H22*#REF!)</f>
        <v>0</v>
      </c>
    </row>
    <row r="23" spans="1:12" ht="18" customHeight="1">
      <c r="A23" s="122"/>
      <c r="B23" s="75"/>
      <c r="C23" s="525"/>
      <c r="D23" s="522" t="str">
        <f>VLOOKUP(C22,'BASE PRODUITS'!A7:D44,4,0)</f>
        <v>10 PHOTOS / 1H</v>
      </c>
      <c r="E23" s="542"/>
      <c r="F23" s="545"/>
      <c r="G23" s="517"/>
      <c r="H23" s="520"/>
      <c r="I23" s="77"/>
      <c r="K23" s="91" t="e">
        <f>#REF!</f>
        <v>#REF!</v>
      </c>
      <c r="L23" s="129">
        <f>IF(ISERROR(H23*#REF!),0,H23*#REF!)</f>
        <v>0</v>
      </c>
    </row>
    <row r="24" spans="1:12" ht="18" customHeight="1">
      <c r="A24" s="122"/>
      <c r="B24" s="75"/>
      <c r="C24" s="526"/>
      <c r="D24" s="523" t="e">
        <f>VLOOKUP(C24,'BASE PRODUITS'!A9:B46,2,0)</f>
        <v>#N/A</v>
      </c>
      <c r="E24" s="543"/>
      <c r="F24" s="546"/>
      <c r="G24" s="518"/>
      <c r="H24" s="521"/>
      <c r="I24" s="77"/>
      <c r="K24" s="91" t="e">
        <f>#REF!</f>
        <v>#REF!</v>
      </c>
      <c r="L24" s="129">
        <f>IF(ISERROR(H24*#REF!),0,H24*#REF!)</f>
        <v>0</v>
      </c>
    </row>
    <row r="25" spans="1:12" ht="18" customHeight="1">
      <c r="A25" s="122"/>
      <c r="B25" s="75"/>
      <c r="C25" s="529" t="s">
        <v>81</v>
      </c>
      <c r="D25" s="532" t="str">
        <f>VLOOKUP(C25,'BASE PRODUITS'!A10:B47,2,0)</f>
        <v>SEANCE COUPLE FORMULE "ESSENTIEL"</v>
      </c>
      <c r="E25" s="535"/>
      <c r="F25" s="131"/>
      <c r="G25" s="132"/>
      <c r="H25" s="538"/>
      <c r="I25" s="77"/>
      <c r="K25" s="91" t="e">
        <f>#REF!</f>
        <v>#REF!</v>
      </c>
      <c r="L25" s="129">
        <f>IF(ISERROR(H25*#REF!),0,H25*#REF!)</f>
        <v>0</v>
      </c>
    </row>
    <row r="26" spans="1:12" ht="18" customHeight="1">
      <c r="A26" s="122"/>
      <c r="B26" s="75"/>
      <c r="C26" s="530"/>
      <c r="D26" s="533" t="e">
        <f>VLOOKUP(C26,'BASE PRODUITS'!A11:B48,2,0)</f>
        <v>#N/A</v>
      </c>
      <c r="E26" s="536"/>
      <c r="F26" s="133"/>
      <c r="G26" s="134"/>
      <c r="H26" s="539"/>
      <c r="I26" s="77"/>
      <c r="K26" s="91" t="e">
        <f>#REF!</f>
        <v>#REF!</v>
      </c>
      <c r="L26" s="129">
        <f>IF(ISERROR(H26*#REF!),0,H26*#REF!)</f>
        <v>0</v>
      </c>
    </row>
    <row r="27" spans="1:12" ht="18" customHeight="1">
      <c r="A27" s="122"/>
      <c r="B27" s="75"/>
      <c r="C27" s="531"/>
      <c r="D27" s="534" t="e">
        <f>VLOOKUP(C27,'BASE PRODUITS'!A12:B49,2,0)</f>
        <v>#N/A</v>
      </c>
      <c r="E27" s="537"/>
      <c r="F27" s="133"/>
      <c r="G27" s="134"/>
      <c r="H27" s="540"/>
      <c r="I27" s="77"/>
      <c r="K27" s="91" t="e">
        <f>#REF!</f>
        <v>#REF!</v>
      </c>
      <c r="L27" s="129">
        <f>IF(ISERROR(H27*#REF!),0,H27*#REF!)</f>
        <v>0</v>
      </c>
    </row>
    <row r="28" spans="1:12" ht="18" customHeight="1">
      <c r="A28" s="122"/>
      <c r="B28" s="75"/>
      <c r="C28" s="524" t="s">
        <v>95</v>
      </c>
      <c r="D28" s="136" t="str">
        <f>VLOOKUP(C28,'BASE PRODUITS'!A13:B51,2,0)</f>
        <v>OPTION DECOR LIT BOHEME</v>
      </c>
      <c r="E28" s="137"/>
      <c r="F28" s="138"/>
      <c r="G28" s="139"/>
      <c r="H28" s="140"/>
      <c r="I28" s="77"/>
      <c r="K28" s="91" t="e">
        <f>#REF!</f>
        <v>#REF!</v>
      </c>
      <c r="L28" s="129">
        <f>IF(ISERROR(H28*#REF!),0,H28*#REF!)</f>
        <v>0</v>
      </c>
    </row>
    <row r="29" spans="1:12" ht="18" customHeight="1">
      <c r="A29" s="122"/>
      <c r="B29" s="75"/>
      <c r="C29" s="525"/>
      <c r="D29" s="514">
        <f>VLOOKUP(C28,'BASE PRODUITS'!A13:D54,4,0)</f>
        <v>0</v>
      </c>
      <c r="E29" s="142"/>
      <c r="F29" s="143"/>
      <c r="G29" s="144"/>
      <c r="H29" s="145"/>
      <c r="I29" s="77"/>
      <c r="K29" s="91" t="e">
        <f>#REF!</f>
        <v>#REF!</v>
      </c>
      <c r="L29" s="129">
        <f>IF(ISERROR(H29*#REF!),0,H29*#REF!)</f>
        <v>0</v>
      </c>
    </row>
    <row r="30" spans="1:12" ht="18" customHeight="1">
      <c r="A30" s="122"/>
      <c r="B30" s="75"/>
      <c r="C30" s="526"/>
      <c r="D30" s="515"/>
      <c r="E30" s="147"/>
      <c r="F30" s="148"/>
      <c r="G30" s="149"/>
      <c r="H30" s="150"/>
      <c r="I30" s="77"/>
      <c r="K30" s="91" t="e">
        <f>#REF!</f>
        <v>#REF!</v>
      </c>
      <c r="L30" s="129">
        <f>IF(ISERROR(H30*#REF!),0,H30*#REF!)</f>
        <v>0</v>
      </c>
    </row>
    <row r="31" spans="1:12" ht="18" customHeight="1">
      <c r="A31" s="122"/>
      <c r="B31" s="75"/>
      <c r="C31" s="135" t="s">
        <v>55</v>
      </c>
      <c r="D31" s="151" t="s">
        <v>55</v>
      </c>
      <c r="E31" s="152" t="s">
        <v>55</v>
      </c>
      <c r="F31" s="153" t="s">
        <v>55</v>
      </c>
      <c r="G31" s="132" t="s">
        <v>55</v>
      </c>
      <c r="H31" s="154" t="str">
        <f t="shared" ref="H31:H38" si="0">IF(ISERROR(E31*F31),"",(E31*F31)-G31*E31*F31)</f>
        <v/>
      </c>
      <c r="I31" s="77"/>
      <c r="K31" s="91" t="e">
        <f>#REF!</f>
        <v>#REF!</v>
      </c>
      <c r="L31" s="129">
        <f>IF(ISERROR(H31*#REF!),0,H31*#REF!)</f>
        <v>0</v>
      </c>
    </row>
    <row r="32" spans="1:12" ht="18" customHeight="1">
      <c r="A32" s="122"/>
      <c r="B32" s="75"/>
      <c r="C32" s="141" t="s">
        <v>55</v>
      </c>
      <c r="D32" s="155" t="s">
        <v>55</v>
      </c>
      <c r="E32" s="156" t="s">
        <v>55</v>
      </c>
      <c r="F32" s="157" t="s">
        <v>55</v>
      </c>
      <c r="G32" s="134" t="s">
        <v>55</v>
      </c>
      <c r="H32" s="158" t="str">
        <f t="shared" si="0"/>
        <v/>
      </c>
      <c r="I32" s="77"/>
      <c r="K32" s="91" t="e">
        <f>#REF!</f>
        <v>#REF!</v>
      </c>
      <c r="L32" s="129">
        <f>IF(ISERROR(H32*#REF!),0,H32*#REF!)</f>
        <v>0</v>
      </c>
    </row>
    <row r="33" spans="1:12" ht="18" customHeight="1">
      <c r="A33" s="122"/>
      <c r="B33" s="75"/>
      <c r="C33" s="146" t="s">
        <v>55</v>
      </c>
      <c r="D33" s="159" t="s">
        <v>55</v>
      </c>
      <c r="E33" s="160" t="s">
        <v>55</v>
      </c>
      <c r="F33" s="161" t="s">
        <v>55</v>
      </c>
      <c r="G33" s="162" t="s">
        <v>55</v>
      </c>
      <c r="H33" s="163" t="str">
        <f t="shared" si="0"/>
        <v/>
      </c>
      <c r="I33" s="77"/>
      <c r="K33" s="91" t="e">
        <f>#REF!</f>
        <v>#REF!</v>
      </c>
      <c r="L33" s="129">
        <f>IF(ISERROR(H33*#REF!),0,H33*#REF!)</f>
        <v>0</v>
      </c>
    </row>
    <row r="34" spans="1:12" ht="18" customHeight="1">
      <c r="A34" s="122"/>
      <c r="B34" s="75"/>
      <c r="C34" s="135" t="s">
        <v>55</v>
      </c>
      <c r="D34" s="151" t="s">
        <v>55</v>
      </c>
      <c r="E34" s="152" t="s">
        <v>55</v>
      </c>
      <c r="F34" s="153" t="s">
        <v>55</v>
      </c>
      <c r="G34" s="132" t="s">
        <v>55</v>
      </c>
      <c r="H34" s="154" t="str">
        <f t="shared" si="0"/>
        <v/>
      </c>
      <c r="I34" s="77"/>
      <c r="K34" s="91" t="e">
        <f>#REF!</f>
        <v>#REF!</v>
      </c>
      <c r="L34" s="129">
        <f>IF(ISERROR(H34*#REF!),0,H34*#REF!)</f>
        <v>0</v>
      </c>
    </row>
    <row r="35" spans="1:12" ht="18" customHeight="1">
      <c r="A35" s="122"/>
      <c r="B35" s="75"/>
      <c r="C35" s="141" t="s">
        <v>55</v>
      </c>
      <c r="D35" s="155" t="s">
        <v>55</v>
      </c>
      <c r="E35" s="156" t="s">
        <v>55</v>
      </c>
      <c r="F35" s="157" t="s">
        <v>55</v>
      </c>
      <c r="G35" s="134" t="s">
        <v>55</v>
      </c>
      <c r="H35" s="158" t="str">
        <f t="shared" si="0"/>
        <v/>
      </c>
      <c r="I35" s="77"/>
      <c r="K35" s="91" t="e">
        <f>#REF!</f>
        <v>#REF!</v>
      </c>
      <c r="L35" s="129">
        <f>IF(ISERROR(H35*#REF!),0,H35*#REF!)</f>
        <v>0</v>
      </c>
    </row>
    <row r="36" spans="1:12" ht="18" customHeight="1">
      <c r="A36" s="122"/>
      <c r="B36" s="75"/>
      <c r="C36" s="146" t="s">
        <v>55</v>
      </c>
      <c r="D36" s="159" t="s">
        <v>55</v>
      </c>
      <c r="E36" s="160" t="s">
        <v>55</v>
      </c>
      <c r="F36" s="161" t="s">
        <v>55</v>
      </c>
      <c r="G36" s="162" t="s">
        <v>55</v>
      </c>
      <c r="H36" s="163" t="str">
        <f t="shared" si="0"/>
        <v/>
      </c>
      <c r="I36" s="77"/>
      <c r="K36" s="91" t="e">
        <f>#REF!</f>
        <v>#REF!</v>
      </c>
      <c r="L36" s="129">
        <f>IF(ISERROR(H36*#REF!),0,H36*#REF!)</f>
        <v>0</v>
      </c>
    </row>
    <row r="37" spans="1:12" ht="18" customHeight="1">
      <c r="A37" s="122"/>
      <c r="B37" s="75"/>
      <c r="C37" s="164" t="s">
        <v>55</v>
      </c>
      <c r="D37" s="165" t="s">
        <v>55</v>
      </c>
      <c r="E37" s="166" t="s">
        <v>55</v>
      </c>
      <c r="F37" s="167" t="s">
        <v>55</v>
      </c>
      <c r="G37" s="168" t="s">
        <v>55</v>
      </c>
      <c r="H37" s="169" t="str">
        <f t="shared" si="0"/>
        <v/>
      </c>
      <c r="I37" s="77"/>
      <c r="K37" s="91" t="e">
        <f>#REF!</f>
        <v>#REF!</v>
      </c>
      <c r="L37" s="129">
        <f>IF(ISERROR(H37*#REF!),0,H37*#REF!)</f>
        <v>0</v>
      </c>
    </row>
    <row r="38" spans="1:12" ht="18" customHeight="1">
      <c r="A38" s="122"/>
      <c r="B38" s="75"/>
      <c r="C38" s="164" t="s">
        <v>55</v>
      </c>
      <c r="D38" s="165" t="s">
        <v>55</v>
      </c>
      <c r="E38" s="166" t="s">
        <v>55</v>
      </c>
      <c r="F38" s="167" t="s">
        <v>55</v>
      </c>
      <c r="G38" s="168" t="s">
        <v>55</v>
      </c>
      <c r="H38" s="169" t="str">
        <f t="shared" si="0"/>
        <v/>
      </c>
      <c r="I38" s="77"/>
      <c r="K38" s="91" t="e">
        <f>#REF!</f>
        <v>#REF!</v>
      </c>
      <c r="L38" s="129">
        <f>IF(ISERROR(H38*#REF!),0,H38*#REF!)</f>
        <v>0</v>
      </c>
    </row>
    <row r="39" spans="1:12" ht="18" customHeight="1">
      <c r="A39" s="122"/>
      <c r="B39" s="75"/>
      <c r="C39" s="170" t="s">
        <v>82</v>
      </c>
      <c r="D39" s="171">
        <f>G5</f>
        <v>43960</v>
      </c>
      <c r="E39" s="166" t="s">
        <v>55</v>
      </c>
      <c r="G39" s="172" t="s">
        <v>83</v>
      </c>
      <c r="H39" s="173">
        <f>H22</f>
        <v>0</v>
      </c>
      <c r="I39" s="77"/>
      <c r="K39" s="91" t="e">
        <f>#REF!</f>
        <v>#REF!</v>
      </c>
      <c r="L39" s="129">
        <f>IF(ISERROR(#REF!*#REF!),0,#REF!*#REF!)</f>
        <v>0</v>
      </c>
    </row>
    <row r="40" spans="1:12" ht="18" customHeight="1">
      <c r="A40" s="122"/>
      <c r="B40" s="174"/>
      <c r="C40" s="170"/>
      <c r="D40" s="175"/>
      <c r="E40" s="166" t="s">
        <v>55</v>
      </c>
      <c r="G40" s="176"/>
      <c r="H40" s="177"/>
      <c r="I40" s="77"/>
      <c r="K40" s="91" t="e">
        <f>#REF!</f>
        <v>#REF!</v>
      </c>
      <c r="L40" s="129">
        <f>IF(ISERROR(#REF!*#REF!),0,#REF!*#REF!)</f>
        <v>0</v>
      </c>
    </row>
    <row r="41" spans="1:12" ht="18" customHeight="1">
      <c r="A41" s="122"/>
      <c r="B41" s="75"/>
      <c r="C41" s="170" t="s">
        <v>84</v>
      </c>
      <c r="D41" s="277" t="str">
        <f>'BIRTHDAY SESSION'!D31</f>
        <v>VIREMENT/PAYPAL/CHEQUE</v>
      </c>
      <c r="E41" s="166" t="s">
        <v>55</v>
      </c>
      <c r="F41" s="178" t="s">
        <v>86</v>
      </c>
      <c r="G41" s="179"/>
      <c r="H41" s="180">
        <f>H39</f>
        <v>0</v>
      </c>
      <c r="I41" s="77"/>
      <c r="K41" s="91" t="e">
        <f>#REF!</f>
        <v>#REF!</v>
      </c>
      <c r="L41" s="129">
        <f>IF(ISERROR(#REF!*#REF!),0,#REF!*#REF!)</f>
        <v>0</v>
      </c>
    </row>
    <row r="42" spans="1:12" ht="18" customHeight="1">
      <c r="A42" s="122"/>
      <c r="B42" s="75"/>
      <c r="C42" s="181" t="s">
        <v>87</v>
      </c>
      <c r="D42" s="182"/>
      <c r="E42" s="166" t="s">
        <v>55</v>
      </c>
      <c r="F42" s="167" t="s">
        <v>55</v>
      </c>
      <c r="G42" s="168" t="s">
        <v>55</v>
      </c>
      <c r="H42" s="169" t="str">
        <f>IF(ISERROR(E42*F42),"",(E42*F42)-G42*E42*F42)</f>
        <v/>
      </c>
      <c r="I42" s="111"/>
      <c r="J42" s="174"/>
      <c r="K42" s="91" t="e">
        <f>#REF!</f>
        <v>#REF!</v>
      </c>
      <c r="L42" s="129">
        <f>IF(ISERROR(#REF!*#REF!),0,#REF!*#REF!)</f>
        <v>0</v>
      </c>
    </row>
    <row r="43" spans="1:12" ht="18" customHeight="1">
      <c r="A43" s="122"/>
      <c r="B43" s="75"/>
      <c r="C43" s="164" t="s">
        <v>55</v>
      </c>
      <c r="E43" s="166" t="s">
        <v>55</v>
      </c>
      <c r="F43" s="167" t="s">
        <v>55</v>
      </c>
      <c r="G43" s="168" t="s">
        <v>55</v>
      </c>
      <c r="H43" s="169" t="str">
        <f>IF(ISERROR(E43*F43),"",(E43*F43)-G43*E43*F43)</f>
        <v/>
      </c>
      <c r="I43" s="77"/>
      <c r="K43" s="91" t="e">
        <f>#REF!</f>
        <v>#REF!</v>
      </c>
      <c r="L43" s="129">
        <f>IF(ISERROR(#REF!*#REF!),0,#REF!*#REF!)</f>
        <v>0</v>
      </c>
    </row>
    <row r="44" spans="1:12" ht="18" customHeight="1">
      <c r="A44" s="122"/>
      <c r="B44" s="75"/>
      <c r="C44" s="164" t="s">
        <v>55</v>
      </c>
      <c r="D44" s="165" t="s">
        <v>55</v>
      </c>
      <c r="E44" s="166" t="s">
        <v>55</v>
      </c>
      <c r="F44" s="167" t="s">
        <v>55</v>
      </c>
      <c r="G44" s="168" t="s">
        <v>55</v>
      </c>
      <c r="H44" s="169" t="str">
        <f>IF(ISERROR(E44*F44),"",(E44*F44)-G44*E44*F44)</f>
        <v/>
      </c>
      <c r="I44" s="77"/>
      <c r="K44" s="91" t="e">
        <f>#REF!</f>
        <v>#REF!</v>
      </c>
      <c r="L44" s="129">
        <f>IF(ISERROR(H42*#REF!),0,H42*#REF!)</f>
        <v>0</v>
      </c>
    </row>
    <row r="45" spans="1:12" ht="18" customHeight="1">
      <c r="A45" s="122"/>
      <c r="B45" s="75"/>
      <c r="C45" s="164" t="s">
        <v>55</v>
      </c>
      <c r="E45" s="166" t="s">
        <v>55</v>
      </c>
      <c r="F45" s="167" t="s">
        <v>55</v>
      </c>
      <c r="G45" s="168" t="s">
        <v>55</v>
      </c>
      <c r="H45" s="169" t="str">
        <f>IF(ISERROR(E45*F45),"",(E45*F45)-G45*E45*F45)</f>
        <v/>
      </c>
      <c r="I45" s="77"/>
      <c r="K45" s="91" t="e">
        <f>#REF!</f>
        <v>#REF!</v>
      </c>
      <c r="L45" s="129">
        <f>IF(ISERROR(H43*#REF!),0,H43*#REF!)</f>
        <v>0</v>
      </c>
    </row>
    <row r="46" spans="1:12" ht="18" customHeight="1">
      <c r="A46" s="122"/>
      <c r="B46" s="75"/>
      <c r="C46" s="507" t="s">
        <v>88</v>
      </c>
      <c r="D46" s="507"/>
      <c r="E46" s="507"/>
      <c r="F46" s="507"/>
      <c r="G46" s="507"/>
      <c r="H46" s="507"/>
      <c r="I46" s="77"/>
      <c r="K46" s="91" t="e">
        <f>#REF!</f>
        <v>#REF!</v>
      </c>
      <c r="L46" s="129">
        <f>IF(ISERROR(H44*#REF!),0,H44*#REF!)</f>
        <v>0</v>
      </c>
    </row>
    <row r="47" spans="1:12" ht="18" customHeight="1">
      <c r="A47" s="122"/>
      <c r="B47" s="75"/>
      <c r="C47" s="507" t="s">
        <v>89</v>
      </c>
      <c r="D47" s="507"/>
      <c r="E47" s="507"/>
      <c r="F47" s="507"/>
      <c r="G47" s="507"/>
      <c r="H47" s="507"/>
      <c r="I47" s="77"/>
      <c r="K47" s="91" t="e">
        <f>#REF!</f>
        <v>#REF!</v>
      </c>
      <c r="L47" s="129">
        <f>IF(ISERROR(H45*#REF!),0,H45*#REF!)</f>
        <v>0</v>
      </c>
    </row>
    <row r="48" spans="1:12" ht="18" customHeight="1">
      <c r="A48" s="122"/>
      <c r="B48" s="75"/>
      <c r="I48" s="77"/>
      <c r="K48" s="91" t="e">
        <f>#REF!</f>
        <v>#REF!</v>
      </c>
      <c r="L48" s="129">
        <f>IF(ISERROR(H46*#REF!),0,H46*#REF!)</f>
        <v>0</v>
      </c>
    </row>
    <row r="49" spans="1:12" ht="18" customHeight="1">
      <c r="A49" s="122"/>
      <c r="B49" s="75"/>
      <c r="C49" s="507"/>
      <c r="D49" s="507"/>
      <c r="E49" s="507"/>
      <c r="F49" s="507"/>
      <c r="G49" s="507"/>
      <c r="H49" s="507"/>
      <c r="I49" s="77"/>
      <c r="K49" s="91" t="e">
        <f>#REF!</f>
        <v>#REF!</v>
      </c>
      <c r="L49" s="129">
        <f>IF(ISERROR(H49*#REF!),0,H49*#REF!)</f>
        <v>0</v>
      </c>
    </row>
    <row r="50" spans="1:12" ht="18" customHeight="1">
      <c r="A50" s="122"/>
      <c r="B50" s="75"/>
      <c r="D50" s="183" t="s">
        <v>90</v>
      </c>
      <c r="I50" s="77"/>
      <c r="K50" s="91" t="e">
        <f>#REF!</f>
        <v>#REF!</v>
      </c>
      <c r="L50" s="129">
        <f>IF(ISERROR(H47*#REF!),0,H47*#REF!)</f>
        <v>0</v>
      </c>
    </row>
    <row r="51" spans="1:12" ht="18" customHeight="1">
      <c r="A51" s="184"/>
      <c r="B51" s="75"/>
      <c r="C51" s="164" t="s">
        <v>55</v>
      </c>
      <c r="D51" s="165" t="s">
        <v>55</v>
      </c>
      <c r="E51" s="166" t="s">
        <v>55</v>
      </c>
      <c r="F51" s="167" t="s">
        <v>55</v>
      </c>
      <c r="G51" s="168" t="s">
        <v>55</v>
      </c>
      <c r="H51" s="169" t="str">
        <f>IF(ISERROR(E51*F51),"",(E51*F51)-G51*E51*F51)</f>
        <v/>
      </c>
      <c r="I51" s="77"/>
      <c r="K51" s="91" t="e">
        <f>#REF!</f>
        <v>#REF!</v>
      </c>
      <c r="L51" s="129">
        <f>IF(ISERROR(H51*#REF!),0,H51*#REF!)</f>
        <v>0</v>
      </c>
    </row>
    <row r="52" spans="1:12">
      <c r="B52" s="75"/>
      <c r="C52" s="185"/>
      <c r="D52" s="185"/>
      <c r="E52" s="182"/>
      <c r="G52" s="182"/>
      <c r="H52" s="182"/>
      <c r="I52" s="77"/>
      <c r="L52" s="186">
        <f>SUM(L21:L51)</f>
        <v>0</v>
      </c>
    </row>
    <row r="53" spans="1:12" ht="17.25" customHeight="1">
      <c r="B53" s="75"/>
      <c r="I53" s="77"/>
    </row>
    <row r="54" spans="1:12" ht="7.5" customHeight="1">
      <c r="B54" s="75"/>
      <c r="I54" s="77"/>
    </row>
    <row r="55" spans="1:12" ht="36" customHeight="1">
      <c r="B55" s="75"/>
      <c r="E55" s="187"/>
      <c r="I55" s="77"/>
    </row>
    <row r="56" spans="1:12" ht="21.75" hidden="1" customHeight="1">
      <c r="B56" s="75"/>
      <c r="C56" s="111"/>
      <c r="D56" s="111" t="s">
        <v>91</v>
      </c>
      <c r="E56" s="188"/>
      <c r="I56" s="77"/>
    </row>
    <row r="57" spans="1:12" ht="15.6" hidden="1">
      <c r="B57" s="75"/>
      <c r="C57" s="111"/>
      <c r="D57" s="111" t="s">
        <v>92</v>
      </c>
      <c r="E57" s="188"/>
      <c r="G57" s="189"/>
      <c r="H57" s="190"/>
      <c r="I57" s="77"/>
    </row>
    <row r="58" spans="1:12" ht="15.6" hidden="1">
      <c r="B58" s="75"/>
      <c r="C58" s="111"/>
      <c r="D58" s="111" t="s">
        <v>60</v>
      </c>
      <c r="E58" s="188"/>
      <c r="G58" s="189"/>
      <c r="H58" s="191"/>
      <c r="I58" s="77"/>
    </row>
    <row r="59" spans="1:12" ht="15.6" hidden="1">
      <c r="B59" s="75"/>
      <c r="C59" s="111"/>
      <c r="D59" s="111" t="s">
        <v>85</v>
      </c>
      <c r="E59" s="188"/>
      <c r="G59" s="189"/>
      <c r="H59" s="191"/>
      <c r="I59" s="77"/>
    </row>
    <row r="60" spans="1:12" ht="12" customHeight="1">
      <c r="B60" s="75"/>
      <c r="E60" s="111"/>
      <c r="H60" s="192"/>
      <c r="I60" s="77"/>
    </row>
    <row r="61" spans="1:12">
      <c r="B61" s="75"/>
      <c r="C61" s="181"/>
      <c r="E61" s="111"/>
      <c r="F61" s="193"/>
      <c r="G61" s="194"/>
      <c r="H61" s="192"/>
      <c r="I61" s="77"/>
    </row>
    <row r="62" spans="1:12">
      <c r="B62" s="75"/>
      <c r="C62" s="181"/>
      <c r="D62" s="111"/>
      <c r="F62" s="193"/>
      <c r="G62" s="194"/>
      <c r="H62" s="182"/>
      <c r="I62" s="77"/>
    </row>
    <row r="63" spans="1:12">
      <c r="B63" s="75"/>
      <c r="C63" s="181"/>
      <c r="D63" s="111"/>
      <c r="F63" s="193"/>
      <c r="G63" s="195"/>
      <c r="H63" s="182"/>
      <c r="I63" s="77"/>
    </row>
    <row r="64" spans="1:12">
      <c r="B64" s="75"/>
      <c r="C64" s="196" t="s">
        <v>236</v>
      </c>
      <c r="D64" s="197"/>
      <c r="E64" s="197"/>
      <c r="F64" s="197"/>
      <c r="G64" s="197"/>
      <c r="H64" s="197"/>
      <c r="I64" s="77"/>
    </row>
    <row r="65" spans="2:9" ht="15" thickBot="1">
      <c r="B65" s="198"/>
      <c r="C65" s="199"/>
      <c r="D65" s="199"/>
      <c r="E65" s="199"/>
      <c r="F65" s="199"/>
      <c r="G65" s="199"/>
      <c r="H65" s="111"/>
      <c r="I65" s="200"/>
    </row>
    <row r="66" spans="2:9" ht="15" thickTop="1">
      <c r="H66" s="201"/>
    </row>
    <row r="68" spans="2:9">
      <c r="C68" s="202"/>
      <c r="D68" s="202"/>
      <c r="F68" s="202"/>
      <c r="G68" s="203"/>
    </row>
    <row r="70" spans="2:9" ht="18">
      <c r="C70" s="204"/>
    </row>
  </sheetData>
  <sheetProtection selectLockedCells="1" selectUnlockedCells="1"/>
  <mergeCells count="27">
    <mergeCell ref="D3:E4"/>
    <mergeCell ref="F3:H4"/>
    <mergeCell ref="C5:C6"/>
    <mergeCell ref="D5:D6"/>
    <mergeCell ref="F5:F6"/>
    <mergeCell ref="G5:H6"/>
    <mergeCell ref="F8:H8"/>
    <mergeCell ref="C25:C27"/>
    <mergeCell ref="D25:D27"/>
    <mergeCell ref="E25:E27"/>
    <mergeCell ref="H25:H27"/>
    <mergeCell ref="G11:H11"/>
    <mergeCell ref="G12:H12"/>
    <mergeCell ref="C22:C24"/>
    <mergeCell ref="E22:E24"/>
    <mergeCell ref="F22:F24"/>
    <mergeCell ref="C47:H47"/>
    <mergeCell ref="C49:H49"/>
    <mergeCell ref="F10:H10"/>
    <mergeCell ref="G13:H13"/>
    <mergeCell ref="G14:H14"/>
    <mergeCell ref="D29:D30"/>
    <mergeCell ref="C46:H46"/>
    <mergeCell ref="G22:G24"/>
    <mergeCell ref="H22:H24"/>
    <mergeCell ref="D23:D24"/>
    <mergeCell ref="C28:C30"/>
  </mergeCells>
  <hyperlinks>
    <hyperlink ref="D14" r:id="rId1"/>
    <hyperlink ref="D13" r:id="rId2"/>
  </hyperlinks>
  <printOptions horizontalCentered="1" verticalCentered="1"/>
  <pageMargins left="0.31496062992125984" right="0.31496062992125984" top="0.35433070866141736" bottom="0.35433070866141736" header="0.31496062992125984" footer="0.31496062992125984"/>
  <pageSetup paperSize="9" scale="76" orientation="portrait" r:id="rId3"/>
  <drawing r:id="rId4"/>
</worksheet>
</file>

<file path=xl/worksheets/sheet5.xml><?xml version="1.0" encoding="utf-8"?>
<worksheet xmlns="http://schemas.openxmlformats.org/spreadsheetml/2006/main" xmlns:r="http://schemas.openxmlformats.org/officeDocument/2006/relationships">
  <dimension ref="A1:J114"/>
  <sheetViews>
    <sheetView view="pageLayout" topLeftCell="A2" zoomScaleNormal="100" workbookViewId="0">
      <selection activeCell="C10" sqref="C10:C16"/>
    </sheetView>
  </sheetViews>
  <sheetFormatPr baseColWidth="10" defaultColWidth="11.5546875" defaultRowHeight="14.4"/>
  <cols>
    <col min="1" max="1" width="46.33203125" style="405" customWidth="1"/>
    <col min="2" max="2" width="2.5546875" style="405" customWidth="1"/>
    <col min="3" max="3" width="46.33203125" style="405" customWidth="1"/>
    <col min="4" max="16384" width="11.5546875" style="405"/>
  </cols>
  <sheetData>
    <row r="1" spans="1:3" ht="392.4" hidden="1" customHeight="1">
      <c r="A1" s="404"/>
      <c r="B1" s="404"/>
      <c r="C1" s="404"/>
    </row>
    <row r="2" spans="1:3" ht="14.4" customHeight="1">
      <c r="A2" s="406"/>
      <c r="B2" s="406"/>
      <c r="C2" s="558" t="s">
        <v>324</v>
      </c>
    </row>
    <row r="3" spans="1:3">
      <c r="A3" s="406"/>
      <c r="B3" s="406"/>
      <c r="C3" s="558"/>
    </row>
    <row r="4" spans="1:3" ht="13.2" customHeight="1">
      <c r="A4" s="406"/>
      <c r="B4" s="406"/>
      <c r="C4" s="558"/>
    </row>
    <row r="5" spans="1:3">
      <c r="A5" s="406"/>
      <c r="B5" s="406"/>
      <c r="C5" s="407" t="s">
        <v>254</v>
      </c>
    </row>
    <row r="6" spans="1:3" ht="12.6" customHeight="1">
      <c r="A6" s="562" t="s">
        <v>255</v>
      </c>
      <c r="B6" s="408"/>
      <c r="C6" s="563" t="s">
        <v>325</v>
      </c>
    </row>
    <row r="7" spans="1:3" ht="12" customHeight="1">
      <c r="A7" s="562"/>
      <c r="B7" s="408"/>
      <c r="C7" s="563"/>
    </row>
    <row r="8" spans="1:3" ht="11.4" customHeight="1">
      <c r="A8" s="562"/>
      <c r="B8" s="408"/>
      <c r="C8" s="409"/>
    </row>
    <row r="9" spans="1:3" ht="16.2" customHeight="1">
      <c r="A9" s="562"/>
      <c r="B9" s="408"/>
      <c r="C9" s="410" t="s">
        <v>256</v>
      </c>
    </row>
    <row r="10" spans="1:3" ht="12.6" customHeight="1">
      <c r="A10" s="409"/>
      <c r="B10" s="409"/>
      <c r="C10" s="555" t="s">
        <v>326</v>
      </c>
    </row>
    <row r="11" spans="1:3">
      <c r="A11" s="411" t="s">
        <v>257</v>
      </c>
      <c r="B11" s="411"/>
      <c r="C11" s="555"/>
    </row>
    <row r="12" spans="1:3" ht="12" customHeight="1">
      <c r="A12" s="555" t="s">
        <v>258</v>
      </c>
      <c r="B12" s="412"/>
      <c r="C12" s="555"/>
    </row>
    <row r="13" spans="1:3" ht="9" customHeight="1">
      <c r="A13" s="555"/>
      <c r="B13" s="412"/>
      <c r="C13" s="555"/>
    </row>
    <row r="14" spans="1:3" ht="13.95" customHeight="1">
      <c r="A14" s="555"/>
      <c r="B14" s="412"/>
      <c r="C14" s="555"/>
    </row>
    <row r="15" spans="1:3" ht="12" customHeight="1">
      <c r="A15" s="558" t="s">
        <v>327</v>
      </c>
      <c r="B15" s="412"/>
      <c r="C15" s="555"/>
    </row>
    <row r="16" spans="1:3" ht="9.6" customHeight="1">
      <c r="A16" s="558"/>
      <c r="B16" s="412"/>
      <c r="C16" s="555"/>
    </row>
    <row r="17" spans="1:3">
      <c r="A17" s="558"/>
      <c r="B17" s="412"/>
      <c r="C17" s="555" t="s">
        <v>328</v>
      </c>
    </row>
    <row r="18" spans="1:3">
      <c r="A18" s="558"/>
      <c r="B18" s="412"/>
      <c r="C18" s="555"/>
    </row>
    <row r="19" spans="1:3" ht="31.8" customHeight="1">
      <c r="A19" s="558"/>
      <c r="B19" s="412"/>
      <c r="C19" s="555"/>
    </row>
    <row r="20" spans="1:3">
      <c r="A20" s="558" t="s">
        <v>259</v>
      </c>
      <c r="B20" s="412"/>
      <c r="C20" s="413"/>
    </row>
    <row r="21" spans="1:3" ht="7.95" customHeight="1">
      <c r="A21" s="558"/>
      <c r="B21" s="412"/>
      <c r="C21" s="561" t="s">
        <v>260</v>
      </c>
    </row>
    <row r="22" spans="1:3" ht="7.95" customHeight="1">
      <c r="A22" s="414"/>
      <c r="B22" s="414"/>
      <c r="C22" s="561"/>
    </row>
    <row r="23" spans="1:3" ht="15" customHeight="1">
      <c r="A23" s="558" t="s">
        <v>261</v>
      </c>
      <c r="B23" s="412"/>
      <c r="C23" s="555" t="s">
        <v>262</v>
      </c>
    </row>
    <row r="24" spans="1:3" ht="14.4" customHeight="1">
      <c r="A24" s="558"/>
      <c r="B24" s="412"/>
      <c r="C24" s="555"/>
    </row>
    <row r="25" spans="1:3">
      <c r="A25" s="558"/>
      <c r="B25" s="412"/>
      <c r="C25" s="555"/>
    </row>
    <row r="26" spans="1:3" ht="13.95" customHeight="1">
      <c r="A26" s="412"/>
      <c r="B26" s="412"/>
      <c r="C26" s="555"/>
    </row>
    <row r="27" spans="1:3" ht="16.2" customHeight="1">
      <c r="A27" s="411" t="s">
        <v>263</v>
      </c>
      <c r="B27" s="411"/>
      <c r="C27" s="555" t="s">
        <v>264</v>
      </c>
    </row>
    <row r="28" spans="1:3" ht="13.2" customHeight="1">
      <c r="A28" s="555" t="s">
        <v>329</v>
      </c>
      <c r="B28" s="412"/>
      <c r="C28" s="555"/>
    </row>
    <row r="29" spans="1:3" ht="9.6" customHeight="1">
      <c r="A29" s="555"/>
      <c r="B29" s="412"/>
      <c r="C29" s="555"/>
    </row>
    <row r="30" spans="1:3" ht="19.8" customHeight="1">
      <c r="A30" s="555"/>
      <c r="B30" s="412"/>
      <c r="C30" s="555"/>
    </row>
    <row r="31" spans="1:3" ht="10.95" customHeight="1">
      <c r="A31" s="555" t="s">
        <v>330</v>
      </c>
      <c r="B31" s="412"/>
      <c r="C31" s="555"/>
    </row>
    <row r="32" spans="1:3" ht="19.5" customHeight="1">
      <c r="A32" s="555"/>
      <c r="B32" s="412"/>
      <c r="C32" s="555"/>
    </row>
    <row r="33" spans="1:3" ht="20.399999999999999">
      <c r="A33" s="555"/>
      <c r="B33" s="412"/>
      <c r="C33" s="415" t="s">
        <v>265</v>
      </c>
    </row>
    <row r="34" spans="1:3" ht="1.95" customHeight="1">
      <c r="A34" s="555" t="s">
        <v>266</v>
      </c>
      <c r="B34" s="412"/>
      <c r="C34" s="415"/>
    </row>
    <row r="35" spans="1:3" ht="23.25" customHeight="1">
      <c r="A35" s="555"/>
      <c r="B35" s="412"/>
      <c r="C35" s="415" t="s">
        <v>267</v>
      </c>
    </row>
    <row r="36" spans="1:3">
      <c r="A36" s="555"/>
      <c r="B36" s="412"/>
      <c r="C36" s="415"/>
    </row>
    <row r="37" spans="1:3" ht="15" customHeight="1">
      <c r="A37" s="555"/>
      <c r="B37" s="412"/>
      <c r="C37" s="558" t="s">
        <v>268</v>
      </c>
    </row>
    <row r="38" spans="1:3" ht="13.95" customHeight="1">
      <c r="A38" s="555"/>
      <c r="B38" s="412"/>
      <c r="C38" s="558"/>
    </row>
    <row r="39" spans="1:3" ht="14.4" customHeight="1">
      <c r="A39" s="555"/>
      <c r="B39" s="412"/>
      <c r="C39" s="558"/>
    </row>
    <row r="40" spans="1:3" ht="12.6" customHeight="1">
      <c r="A40" s="555"/>
      <c r="B40" s="412"/>
      <c r="C40" s="558"/>
    </row>
    <row r="41" spans="1:3" ht="1.95" customHeight="1">
      <c r="A41" s="555"/>
      <c r="B41" s="412"/>
      <c r="C41" s="558"/>
    </row>
    <row r="42" spans="1:3" ht="17.399999999999999" customHeight="1">
      <c r="A42" s="558" t="s">
        <v>320</v>
      </c>
      <c r="B42" s="412"/>
      <c r="C42" s="558"/>
    </row>
    <row r="43" spans="1:3" ht="14.4" customHeight="1">
      <c r="A43" s="558"/>
      <c r="B43" s="412"/>
      <c r="C43" s="558"/>
    </row>
    <row r="44" spans="1:3" ht="20.399999999999999" customHeight="1">
      <c r="A44" s="558"/>
      <c r="B44" s="412"/>
      <c r="C44" s="555" t="s">
        <v>269</v>
      </c>
    </row>
    <row r="45" spans="1:3">
      <c r="A45" s="558"/>
      <c r="B45" s="412"/>
      <c r="C45" s="555"/>
    </row>
    <row r="46" spans="1:3" ht="11.4" customHeight="1">
      <c r="A46" s="558"/>
      <c r="B46" s="412"/>
      <c r="C46" s="416"/>
    </row>
    <row r="47" spans="1:3">
      <c r="A47" s="558"/>
      <c r="B47" s="412"/>
      <c r="C47" s="410" t="s">
        <v>270</v>
      </c>
    </row>
    <row r="48" spans="1:3" ht="20.399999999999999">
      <c r="A48" s="558"/>
      <c r="B48" s="412"/>
      <c r="C48" s="415" t="s">
        <v>331</v>
      </c>
    </row>
    <row r="49" spans="1:10" ht="4.2" customHeight="1">
      <c r="A49" s="417"/>
      <c r="B49" s="417"/>
      <c r="C49" s="418"/>
    </row>
    <row r="50" spans="1:10" ht="1.8" customHeight="1">
      <c r="A50" s="419"/>
      <c r="B50" s="412"/>
      <c r="C50" s="415"/>
    </row>
    <row r="51" spans="1:10" ht="13.2" customHeight="1">
      <c r="A51" s="411" t="s">
        <v>271</v>
      </c>
      <c r="B51" s="412"/>
      <c r="C51" s="407" t="s">
        <v>272</v>
      </c>
    </row>
    <row r="52" spans="1:10" ht="1.8" hidden="1" customHeight="1">
      <c r="A52" s="412"/>
      <c r="B52" s="412"/>
      <c r="C52" s="417"/>
    </row>
    <row r="53" spans="1:10" ht="14.4" customHeight="1">
      <c r="A53" s="555" t="s">
        <v>332</v>
      </c>
      <c r="B53" s="420"/>
      <c r="C53" s="555" t="s">
        <v>273</v>
      </c>
      <c r="J53" s="421"/>
    </row>
    <row r="54" spans="1:10" ht="22.2" customHeight="1">
      <c r="A54" s="555"/>
      <c r="B54" s="420"/>
      <c r="C54" s="555"/>
    </row>
    <row r="55" spans="1:10" ht="2.4" customHeight="1">
      <c r="A55" s="416"/>
      <c r="B55" s="416"/>
      <c r="C55" s="555"/>
    </row>
    <row r="56" spans="1:10">
      <c r="A56" s="560" t="s">
        <v>274</v>
      </c>
      <c r="B56" s="416"/>
      <c r="C56" s="555"/>
    </row>
    <row r="57" spans="1:10" ht="34.799999999999997" customHeight="1">
      <c r="A57" s="560"/>
      <c r="B57" s="416"/>
      <c r="C57" s="555"/>
    </row>
    <row r="58" spans="1:10">
      <c r="A58" s="407"/>
      <c r="B58" s="407"/>
      <c r="C58" s="422" t="s">
        <v>275</v>
      </c>
    </row>
    <row r="59" spans="1:10" ht="16.95" customHeight="1">
      <c r="A59" s="558" t="s">
        <v>333</v>
      </c>
      <c r="B59" s="418"/>
      <c r="C59" s="423" t="s">
        <v>276</v>
      </c>
    </row>
    <row r="60" spans="1:10" ht="15" customHeight="1">
      <c r="A60" s="558"/>
      <c r="B60" s="418"/>
      <c r="C60" s="559" t="s">
        <v>277</v>
      </c>
    </row>
    <row r="61" spans="1:10" ht="16.95" customHeight="1">
      <c r="A61" s="558"/>
      <c r="B61" s="418"/>
      <c r="C61" s="559"/>
    </row>
    <row r="62" spans="1:10" ht="19.95" customHeight="1">
      <c r="A62" s="558"/>
      <c r="B62" s="418"/>
      <c r="C62" s="559"/>
    </row>
    <row r="63" spans="1:10" ht="5.4" customHeight="1">
      <c r="A63" s="558"/>
      <c r="B63" s="415"/>
      <c r="C63" s="559"/>
    </row>
    <row r="64" spans="1:10">
      <c r="A64" s="558"/>
      <c r="B64" s="418"/>
      <c r="C64" s="559"/>
    </row>
    <row r="65" spans="1:3" ht="12.6" customHeight="1">
      <c r="A65" s="558"/>
      <c r="B65" s="418"/>
      <c r="C65" s="423" t="s">
        <v>278</v>
      </c>
    </row>
    <row r="66" spans="1:3" ht="15" customHeight="1">
      <c r="A66" s="555" t="s">
        <v>279</v>
      </c>
      <c r="B66" s="418"/>
      <c r="C66" s="418"/>
    </row>
    <row r="67" spans="1:3" ht="14.4" customHeight="1">
      <c r="A67" s="555"/>
      <c r="B67" s="418"/>
      <c r="C67" s="555" t="s">
        <v>280</v>
      </c>
    </row>
    <row r="68" spans="1:3">
      <c r="A68" s="555"/>
      <c r="B68" s="418"/>
      <c r="C68" s="555"/>
    </row>
    <row r="69" spans="1:3" ht="28.5" customHeight="1">
      <c r="A69" s="555"/>
      <c r="B69" s="418"/>
      <c r="C69" s="555" t="s">
        <v>281</v>
      </c>
    </row>
    <row r="70" spans="1:3" ht="3.75" customHeight="1">
      <c r="A70" s="413"/>
      <c r="B70" s="418"/>
      <c r="C70" s="555"/>
    </row>
    <row r="71" spans="1:3">
      <c r="A71" s="423" t="s">
        <v>282</v>
      </c>
      <c r="B71" s="418"/>
      <c r="C71" s="555"/>
    </row>
    <row r="72" spans="1:3">
      <c r="A72" s="555" t="s">
        <v>283</v>
      </c>
      <c r="B72" s="418"/>
      <c r="C72" s="555"/>
    </row>
    <row r="73" spans="1:3">
      <c r="A73" s="555"/>
      <c r="B73" s="418"/>
      <c r="C73" s="555"/>
    </row>
    <row r="74" spans="1:3">
      <c r="A74" s="555"/>
      <c r="B74" s="416"/>
      <c r="C74" s="555"/>
    </row>
    <row r="75" spans="1:3" ht="14.4" customHeight="1">
      <c r="A75" s="555"/>
      <c r="B75" s="423"/>
      <c r="C75" s="555" t="s">
        <v>284</v>
      </c>
    </row>
    <row r="76" spans="1:3" ht="8.4" customHeight="1">
      <c r="A76" s="415"/>
      <c r="B76" s="416"/>
      <c r="C76" s="555"/>
    </row>
    <row r="77" spans="1:3" ht="14.4" customHeight="1">
      <c r="A77" s="423" t="s">
        <v>285</v>
      </c>
      <c r="B77" s="416"/>
      <c r="C77" s="555"/>
    </row>
    <row r="78" spans="1:3">
      <c r="A78" s="555" t="s">
        <v>286</v>
      </c>
      <c r="B78" s="416"/>
      <c r="C78" s="423" t="s">
        <v>287</v>
      </c>
    </row>
    <row r="79" spans="1:3">
      <c r="A79" s="555"/>
      <c r="B79" s="416"/>
      <c r="C79" s="423"/>
    </row>
    <row r="80" spans="1:3" ht="51" customHeight="1">
      <c r="A80" s="555" t="s">
        <v>288</v>
      </c>
      <c r="B80" s="416"/>
      <c r="C80" s="555" t="s">
        <v>289</v>
      </c>
    </row>
    <row r="81" spans="1:3">
      <c r="A81" s="557"/>
      <c r="B81" s="416"/>
      <c r="C81" s="555"/>
    </row>
    <row r="82" spans="1:3" ht="5.4" customHeight="1">
      <c r="A82" s="557"/>
      <c r="B82" s="416"/>
      <c r="C82" s="416"/>
    </row>
    <row r="83" spans="1:3" ht="4.2" customHeight="1">
      <c r="A83" s="416"/>
      <c r="B83" s="416"/>
      <c r="C83" s="415"/>
    </row>
    <row r="84" spans="1:3" ht="14.4" customHeight="1">
      <c r="A84" s="555" t="s">
        <v>290</v>
      </c>
      <c r="B84" s="416"/>
      <c r="C84" s="423" t="s">
        <v>291</v>
      </c>
    </row>
    <row r="85" spans="1:3">
      <c r="A85" s="555"/>
      <c r="B85" s="416"/>
      <c r="C85" s="415"/>
    </row>
    <row r="86" spans="1:3">
      <c r="A86" s="555" t="s">
        <v>292</v>
      </c>
      <c r="B86" s="416"/>
      <c r="C86" s="555" t="s">
        <v>293</v>
      </c>
    </row>
    <row r="87" spans="1:3">
      <c r="A87" s="555"/>
      <c r="B87" s="416"/>
      <c r="C87" s="555"/>
    </row>
    <row r="88" spans="1:3" ht="4.95" customHeight="1">
      <c r="A88" s="555"/>
      <c r="B88" s="416"/>
      <c r="C88" s="555"/>
    </row>
    <row r="89" spans="1:3" ht="31.5" customHeight="1">
      <c r="A89" s="555"/>
      <c r="B89" s="416"/>
      <c r="C89" s="555"/>
    </row>
    <row r="90" spans="1:3" ht="6" customHeight="1">
      <c r="A90" s="415"/>
      <c r="B90" s="416"/>
      <c r="C90" s="555"/>
    </row>
    <row r="91" spans="1:3">
      <c r="A91" s="555" t="s">
        <v>294</v>
      </c>
      <c r="B91" s="416"/>
      <c r="C91" s="555"/>
    </row>
    <row r="92" spans="1:3">
      <c r="A92" s="555"/>
      <c r="B92" s="416"/>
      <c r="C92" s="555"/>
    </row>
    <row r="93" spans="1:3">
      <c r="A93" s="555"/>
      <c r="B93" s="416"/>
      <c r="C93" s="415"/>
    </row>
    <row r="94" spans="1:3" ht="14.4" customHeight="1">
      <c r="A94" s="555"/>
      <c r="B94" s="416"/>
      <c r="C94" s="555" t="s">
        <v>334</v>
      </c>
    </row>
    <row r="95" spans="1:3">
      <c r="A95" s="555"/>
      <c r="B95" s="416"/>
      <c r="C95" s="555"/>
    </row>
    <row r="96" spans="1:3" ht="12.6" customHeight="1">
      <c r="A96" s="556" t="s">
        <v>295</v>
      </c>
      <c r="B96" s="416"/>
      <c r="C96" s="555"/>
    </row>
    <row r="97" spans="1:3">
      <c r="A97" s="556"/>
      <c r="B97" s="416"/>
      <c r="C97" s="555"/>
    </row>
    <row r="98" spans="1:3">
      <c r="A98" s="556"/>
      <c r="B98" s="416"/>
      <c r="C98" s="415"/>
    </row>
    <row r="99" spans="1:3">
      <c r="A99" s="556"/>
      <c r="B99" s="416"/>
      <c r="C99" s="416"/>
    </row>
    <row r="100" spans="1:3" ht="7.2" customHeight="1">
      <c r="A100" s="415"/>
      <c r="B100" s="416"/>
      <c r="C100" s="416"/>
    </row>
    <row r="101" spans="1:3">
      <c r="A101" s="555" t="s">
        <v>296</v>
      </c>
      <c r="B101" s="416"/>
      <c r="C101" s="555" t="s">
        <v>297</v>
      </c>
    </row>
    <row r="102" spans="1:3">
      <c r="A102" s="555"/>
      <c r="B102" s="416"/>
      <c r="C102" s="555"/>
    </row>
    <row r="103" spans="1:3">
      <c r="A103" s="555"/>
      <c r="B103" s="416"/>
      <c r="C103" s="555"/>
    </row>
    <row r="104" spans="1:3" ht="0.75" customHeight="1">
      <c r="A104" s="415"/>
      <c r="B104" s="416"/>
      <c r="C104" s="555"/>
    </row>
    <row r="105" spans="1:3" ht="16.5" customHeight="1">
      <c r="A105" s="424" t="s">
        <v>298</v>
      </c>
      <c r="B105" s="416"/>
      <c r="C105" s="416"/>
    </row>
    <row r="106" spans="1:3" ht="14.4" customHeight="1">
      <c r="A106" s="556" t="s">
        <v>335</v>
      </c>
      <c r="B106" s="416"/>
      <c r="C106" s="416"/>
    </row>
    <row r="107" spans="1:3">
      <c r="A107" s="556"/>
      <c r="B107" s="416"/>
      <c r="C107" s="416"/>
    </row>
    <row r="108" spans="1:3">
      <c r="A108" s="556"/>
      <c r="B108" s="416"/>
      <c r="C108" s="416"/>
    </row>
    <row r="109" spans="1:3" ht="23.25" customHeight="1">
      <c r="A109" s="556"/>
      <c r="B109" s="416"/>
      <c r="C109" s="416"/>
    </row>
    <row r="110" spans="1:3" ht="1.2" customHeight="1">
      <c r="A110" s="555" t="s">
        <v>299</v>
      </c>
      <c r="B110" s="416"/>
      <c r="C110" s="416"/>
    </row>
    <row r="111" spans="1:3">
      <c r="A111" s="555"/>
      <c r="B111" s="416"/>
      <c r="C111" s="416"/>
    </row>
    <row r="112" spans="1:3">
      <c r="A112" s="555"/>
      <c r="B112" s="416"/>
      <c r="C112" s="416"/>
    </row>
    <row r="113" spans="1:3" ht="17.399999999999999" customHeight="1">
      <c r="A113" s="555"/>
      <c r="B113" s="416"/>
      <c r="C113" s="416"/>
    </row>
    <row r="114" spans="1:3">
      <c r="A114" s="425"/>
    </row>
  </sheetData>
  <mergeCells count="41">
    <mergeCell ref="C2:C4"/>
    <mergeCell ref="A6:A9"/>
    <mergeCell ref="C6:C7"/>
    <mergeCell ref="C10:C16"/>
    <mergeCell ref="A12:A14"/>
    <mergeCell ref="A15:A19"/>
    <mergeCell ref="C17:C19"/>
    <mergeCell ref="A20:A21"/>
    <mergeCell ref="C21:C22"/>
    <mergeCell ref="A23:A25"/>
    <mergeCell ref="C23:C26"/>
    <mergeCell ref="C27:C32"/>
    <mergeCell ref="A28:A30"/>
    <mergeCell ref="A31:A33"/>
    <mergeCell ref="A34:A41"/>
    <mergeCell ref="C37:C43"/>
    <mergeCell ref="A42:A48"/>
    <mergeCell ref="C44:C45"/>
    <mergeCell ref="A53:A54"/>
    <mergeCell ref="C53:C57"/>
    <mergeCell ref="A56:A57"/>
    <mergeCell ref="A59:A65"/>
    <mergeCell ref="C60:C64"/>
    <mergeCell ref="A66:A69"/>
    <mergeCell ref="C67:C68"/>
    <mergeCell ref="C69:C74"/>
    <mergeCell ref="A72:A75"/>
    <mergeCell ref="C75:C77"/>
    <mergeCell ref="A101:A103"/>
    <mergeCell ref="C101:C104"/>
    <mergeCell ref="A106:A109"/>
    <mergeCell ref="A110:A113"/>
    <mergeCell ref="A78:A79"/>
    <mergeCell ref="A80:A82"/>
    <mergeCell ref="C80:C81"/>
    <mergeCell ref="A84:A85"/>
    <mergeCell ref="A86:A89"/>
    <mergeCell ref="C86:C92"/>
    <mergeCell ref="A91:A95"/>
    <mergeCell ref="C94:C97"/>
    <mergeCell ref="A96:A99"/>
  </mergeCells>
  <printOptions horizontalCentered="1" verticalCentered="1"/>
  <pageMargins left="0.19685039370078741" right="0.19685039370078741" top="0.19685039370078741" bottom="0.19685039370078741" header="0" footer="0"/>
  <pageSetup paperSize="9" orientation="portrait" r:id="rId1"/>
  <drawing r:id="rId2"/>
</worksheet>
</file>

<file path=xl/worksheets/sheet6.xml><?xml version="1.0" encoding="utf-8"?>
<worksheet xmlns="http://schemas.openxmlformats.org/spreadsheetml/2006/main" xmlns:r="http://schemas.openxmlformats.org/officeDocument/2006/relationships">
  <sheetPr>
    <tabColor rgb="FFFF0000"/>
    <pageSetUpPr fitToPage="1"/>
  </sheetPr>
  <dimension ref="A1:U71"/>
  <sheetViews>
    <sheetView showGridLines="0" showZeros="0" topLeftCell="A11" zoomScale="115" zoomScaleNormal="115" workbookViewId="0">
      <selection activeCell="C26" sqref="C26:H31"/>
    </sheetView>
  </sheetViews>
  <sheetFormatPr baseColWidth="10" defaultColWidth="0" defaultRowHeight="14.4"/>
  <cols>
    <col min="1" max="1" width="2.44140625" style="48" customWidth="1"/>
    <col min="2" max="2" width="2.6640625" style="48" customWidth="1"/>
    <col min="3" max="3" width="12" style="48" customWidth="1"/>
    <col min="4" max="4" width="45.6640625" style="48" customWidth="1"/>
    <col min="5" max="5" width="14" style="48" customWidth="1"/>
    <col min="6" max="6" width="13.33203125" style="48" customWidth="1"/>
    <col min="7" max="7" width="13.5546875" style="48" customWidth="1"/>
    <col min="8" max="8" width="15.6640625" style="48" customWidth="1"/>
    <col min="9" max="9" width="2.44140625" style="48" customWidth="1"/>
    <col min="10" max="10" width="3.33203125" style="48" customWidth="1"/>
    <col min="11" max="16384" width="11.44140625" style="48" hidden="1"/>
  </cols>
  <sheetData>
    <row r="1" spans="1:21" s="46" customFormat="1">
      <c r="A1" s="48"/>
      <c r="B1" s="111"/>
      <c r="C1" s="111"/>
      <c r="D1" s="111"/>
      <c r="E1" s="111"/>
      <c r="F1" s="111"/>
      <c r="G1" s="111"/>
      <c r="H1" s="111"/>
      <c r="I1" s="48"/>
      <c r="J1" s="48"/>
      <c r="K1" s="48"/>
      <c r="L1" s="48"/>
      <c r="M1" s="48"/>
      <c r="N1" s="48"/>
      <c r="O1" s="48"/>
      <c r="P1" s="48"/>
      <c r="Q1" s="48"/>
      <c r="R1" s="48"/>
      <c r="S1" s="48"/>
      <c r="T1" s="48"/>
      <c r="U1" s="48"/>
    </row>
    <row r="2" spans="1:21" s="46" customFormat="1" ht="18" thickBot="1">
      <c r="A2" s="48"/>
      <c r="B2" s="111"/>
      <c r="C2" s="111"/>
      <c r="D2" s="580"/>
      <c r="E2" s="580"/>
      <c r="F2" s="580"/>
      <c r="G2" s="111"/>
      <c r="H2" s="111"/>
      <c r="I2" s="48"/>
      <c r="J2" s="48"/>
      <c r="K2" s="48"/>
      <c r="L2" s="48"/>
      <c r="M2" s="48"/>
      <c r="N2" s="48"/>
      <c r="O2" s="48"/>
      <c r="P2" s="48"/>
      <c r="Q2" s="48"/>
      <c r="R2" s="48"/>
      <c r="S2" s="48"/>
      <c r="T2" s="48"/>
      <c r="U2" s="48"/>
    </row>
    <row r="3" spans="1:21" s="46" customFormat="1" ht="33" customHeight="1" thickTop="1">
      <c r="A3" s="48"/>
      <c r="B3" s="205"/>
      <c r="C3" s="206"/>
      <c r="D3" s="207"/>
      <c r="E3" s="208"/>
      <c r="F3" s="208"/>
      <c r="G3" s="208"/>
      <c r="H3" s="208"/>
      <c r="I3" s="209"/>
      <c r="J3" s="48"/>
      <c r="K3" s="48"/>
      <c r="L3" s="48"/>
      <c r="M3" s="48"/>
      <c r="N3" s="48"/>
      <c r="O3" s="48"/>
      <c r="P3" s="48"/>
      <c r="Q3" s="48"/>
      <c r="R3" s="48"/>
      <c r="S3" s="48"/>
      <c r="T3" s="48"/>
      <c r="U3" s="48"/>
    </row>
    <row r="4" spans="1:21" s="46" customFormat="1" ht="54" customHeight="1">
      <c r="A4" s="48"/>
      <c r="B4" s="210"/>
      <c r="C4" s="211"/>
      <c r="D4" s="547" t="s">
        <v>93</v>
      </c>
      <c r="E4" s="547"/>
      <c r="F4" s="581" t="s">
        <v>50</v>
      </c>
      <c r="G4" s="581"/>
      <c r="H4" s="581"/>
      <c r="I4" s="212"/>
      <c r="J4" s="72"/>
      <c r="K4" s="48"/>
      <c r="L4" s="48"/>
      <c r="M4" s="48"/>
      <c r="N4" s="48"/>
      <c r="O4" s="48"/>
      <c r="P4" s="48"/>
      <c r="Q4" s="48"/>
      <c r="R4" s="48"/>
      <c r="S4" s="48"/>
      <c r="T4" s="48"/>
      <c r="U4" s="48"/>
    </row>
    <row r="5" spans="1:21" s="46" customFormat="1" ht="6.75" customHeight="1">
      <c r="A5" s="48"/>
      <c r="B5" s="210"/>
      <c r="C5" s="213"/>
      <c r="D5" s="214"/>
      <c r="E5" s="73"/>
      <c r="F5" s="215"/>
      <c r="G5" s="216">
        <v>1</v>
      </c>
      <c r="H5" s="216"/>
      <c r="I5" s="217"/>
      <c r="J5" s="218"/>
      <c r="K5" s="48"/>
      <c r="L5" s="48"/>
      <c r="M5" s="48"/>
      <c r="N5" s="48"/>
      <c r="O5" s="48"/>
      <c r="P5" s="48"/>
      <c r="Q5" s="48"/>
      <c r="R5" s="48"/>
      <c r="S5" s="48"/>
      <c r="T5" s="48"/>
      <c r="U5" s="48"/>
    </row>
    <row r="6" spans="1:21" s="46" customFormat="1" ht="22.5" customHeight="1">
      <c r="A6" s="48"/>
      <c r="B6" s="174"/>
      <c r="C6" s="219" t="s">
        <v>94</v>
      </c>
      <c r="D6" s="311" t="str">
        <f>DOSSIER!I4</f>
        <v>F00102</v>
      </c>
      <c r="E6" s="111"/>
      <c r="F6" s="219" t="s">
        <v>52</v>
      </c>
      <c r="G6" s="220">
        <f>'BIRTHDAY SESSION'!D29</f>
        <v>0</v>
      </c>
      <c r="H6" s="111"/>
      <c r="I6" s="221"/>
      <c r="J6" s="72"/>
      <c r="K6" s="48"/>
      <c r="L6" s="48"/>
      <c r="M6" s="48"/>
      <c r="N6" s="48"/>
      <c r="O6" s="48"/>
      <c r="P6" s="48"/>
      <c r="Q6" s="48"/>
      <c r="R6" s="48"/>
      <c r="S6" s="48"/>
      <c r="T6" s="48"/>
      <c r="U6" s="48"/>
    </row>
    <row r="7" spans="1:21" s="46" customFormat="1" ht="15" thickBot="1">
      <c r="A7" s="48"/>
      <c r="B7" s="174"/>
      <c r="C7" s="111"/>
      <c r="D7" s="111"/>
      <c r="E7" s="111"/>
      <c r="F7" s="111"/>
      <c r="G7" s="111"/>
      <c r="H7" s="111"/>
      <c r="I7" s="222"/>
      <c r="J7" s="48"/>
      <c r="K7" s="48"/>
      <c r="L7" s="48"/>
      <c r="M7" s="48"/>
      <c r="N7" s="48"/>
      <c r="O7" s="48"/>
      <c r="P7" s="48" t="s">
        <v>53</v>
      </c>
      <c r="Q7" s="48" t="s">
        <v>53</v>
      </c>
      <c r="R7" s="48" t="s">
        <v>54</v>
      </c>
      <c r="S7" s="48"/>
      <c r="T7" s="48"/>
      <c r="U7" s="48"/>
    </row>
    <row r="8" spans="1:21" s="46" customFormat="1" ht="9" customHeight="1" thickTop="1">
      <c r="A8" s="48"/>
      <c r="B8" s="174"/>
      <c r="C8" s="223" t="s">
        <v>55</v>
      </c>
      <c r="D8" s="224"/>
      <c r="E8" s="225"/>
      <c r="F8" s="226"/>
      <c r="G8" s="227"/>
      <c r="H8" s="228"/>
      <c r="I8" s="222"/>
      <c r="J8" s="48"/>
      <c r="K8" s="48"/>
      <c r="L8" s="84">
        <v>0</v>
      </c>
      <c r="M8" s="48"/>
      <c r="N8" s="48"/>
      <c r="O8" s="48"/>
      <c r="P8" s="48"/>
      <c r="Q8" s="85"/>
      <c r="R8" s="48"/>
      <c r="S8" s="48"/>
      <c r="T8" s="48"/>
      <c r="U8" s="48"/>
    </row>
    <row r="9" spans="1:21" s="46" customFormat="1" ht="15.6">
      <c r="A9" s="48"/>
      <c r="B9" s="174"/>
      <c r="C9" s="229" t="s">
        <v>230</v>
      </c>
      <c r="D9" s="87"/>
      <c r="E9" s="88" t="s">
        <v>56</v>
      </c>
      <c r="F9" s="89">
        <f>'BIRTHDAY SESSION'!E12</f>
        <v>0</v>
      </c>
      <c r="G9" s="90"/>
      <c r="H9" s="230"/>
      <c r="I9" s="222"/>
      <c r="J9" s="48"/>
      <c r="K9" s="48"/>
      <c r="L9" s="91">
        <v>5.5E-2</v>
      </c>
      <c r="M9" s="48"/>
      <c r="N9" s="48"/>
      <c r="O9" s="48"/>
      <c r="P9" s="48"/>
      <c r="Q9" s="48"/>
      <c r="R9" s="92">
        <v>43358</v>
      </c>
      <c r="S9" s="48"/>
      <c r="T9" s="48"/>
      <c r="U9" s="48"/>
    </row>
    <row r="10" spans="1:21" s="46" customFormat="1">
      <c r="A10" s="48"/>
      <c r="B10" s="174"/>
      <c r="C10" s="231" t="s">
        <v>57</v>
      </c>
      <c r="D10" s="94"/>
      <c r="E10" s="88"/>
      <c r="F10" s="275"/>
      <c r="G10" s="275"/>
      <c r="H10" s="276"/>
      <c r="I10" s="222"/>
      <c r="J10" s="48"/>
      <c r="K10" s="48"/>
      <c r="L10" s="95">
        <v>0.1</v>
      </c>
      <c r="M10" s="48"/>
      <c r="N10" s="48"/>
      <c r="O10" s="48"/>
      <c r="P10" s="48"/>
      <c r="Q10" s="48"/>
      <c r="R10" s="92">
        <v>43358</v>
      </c>
      <c r="S10" s="48"/>
      <c r="T10" s="48"/>
      <c r="U10" s="48"/>
    </row>
    <row r="11" spans="1:21" s="46" customFormat="1">
      <c r="A11" s="48"/>
      <c r="B11" s="174"/>
      <c r="C11" s="232" t="s">
        <v>59</v>
      </c>
      <c r="D11" s="97"/>
      <c r="E11" s="88" t="s">
        <v>58</v>
      </c>
      <c r="F11" s="508">
        <f>ACCOMPTE!F10</f>
        <v>0</v>
      </c>
      <c r="G11" s="508"/>
      <c r="H11" s="509"/>
      <c r="I11" s="222"/>
      <c r="J11" s="48"/>
      <c r="K11" s="48"/>
      <c r="L11" s="95">
        <v>0.2</v>
      </c>
      <c r="M11" s="48"/>
      <c r="N11" s="48"/>
      <c r="O11" s="48"/>
      <c r="P11" s="48"/>
      <c r="Q11" s="48"/>
      <c r="R11" s="48" t="s">
        <v>60</v>
      </c>
      <c r="S11" s="48"/>
      <c r="T11" s="48"/>
      <c r="U11" s="48"/>
    </row>
    <row r="12" spans="1:21" s="46" customFormat="1">
      <c r="A12" s="48"/>
      <c r="B12" s="174"/>
      <c r="C12" s="232">
        <v>67450</v>
      </c>
      <c r="D12" s="98" t="s">
        <v>61</v>
      </c>
      <c r="E12" s="99"/>
      <c r="F12" s="100" t="s">
        <v>97</v>
      </c>
      <c r="G12" s="510">
        <f>ACCOMPTE!G11</f>
        <v>0</v>
      </c>
      <c r="H12" s="511"/>
      <c r="I12" s="222"/>
      <c r="J12" s="48"/>
      <c r="K12" s="48"/>
      <c r="L12" s="48"/>
      <c r="M12" s="48"/>
      <c r="N12" s="48"/>
      <c r="O12" s="48"/>
      <c r="P12" s="48" t="s">
        <v>62</v>
      </c>
      <c r="Q12" s="48" t="s">
        <v>63</v>
      </c>
      <c r="R12" s="48"/>
      <c r="S12" s="48"/>
      <c r="T12" s="48"/>
      <c r="U12" s="48"/>
    </row>
    <row r="13" spans="1:21" s="46" customFormat="1">
      <c r="A13" s="48"/>
      <c r="B13" s="174"/>
      <c r="C13" s="232" t="s">
        <v>64</v>
      </c>
      <c r="D13" s="87" t="s">
        <v>65</v>
      </c>
      <c r="E13" s="88"/>
      <c r="F13" s="101" t="s">
        <v>98</v>
      </c>
      <c r="G13" s="512">
        <f>ACCOMPTE!G12</f>
        <v>0</v>
      </c>
      <c r="H13" s="513"/>
      <c r="I13" s="222"/>
      <c r="J13" s="48"/>
      <c r="K13" s="48"/>
      <c r="L13" s="48"/>
      <c r="M13" s="48"/>
      <c r="N13" s="48"/>
      <c r="O13" s="48"/>
      <c r="P13" s="84">
        <v>0</v>
      </c>
      <c r="Q13" s="84">
        <v>0.25</v>
      </c>
      <c r="R13" s="48"/>
      <c r="S13" s="48"/>
      <c r="T13" s="48"/>
      <c r="U13" s="48"/>
    </row>
    <row r="14" spans="1:21" s="46" customFormat="1">
      <c r="A14" s="48"/>
      <c r="B14" s="174"/>
      <c r="C14" s="232" t="s">
        <v>67</v>
      </c>
      <c r="D14" s="102" t="s">
        <v>68</v>
      </c>
      <c r="E14" s="88"/>
      <c r="F14" s="100" t="s">
        <v>2</v>
      </c>
      <c r="G14" s="510">
        <f>ACCOMPTE!G13</f>
        <v>0</v>
      </c>
      <c r="H14" s="511"/>
      <c r="I14" s="222"/>
      <c r="J14" s="48"/>
      <c r="K14" s="48"/>
      <c r="L14" s="48"/>
      <c r="M14" s="48"/>
      <c r="N14" s="48"/>
      <c r="O14" s="48"/>
      <c r="P14" s="48">
        <f>VLOOKUP(P12,'[1]BASE PRODUITS'!A6:E691,3,0)</f>
        <v>200</v>
      </c>
      <c r="Q14" s="48">
        <f>VLOOKUP(Q12,'[1]BASE PRODUITS'!A6:E691,3,0)</f>
        <v>250</v>
      </c>
      <c r="R14" s="48"/>
      <c r="S14" s="48"/>
      <c r="T14" s="48"/>
      <c r="U14" s="48"/>
    </row>
    <row r="15" spans="1:21" s="46" customFormat="1">
      <c r="A15" s="48"/>
      <c r="B15" s="174"/>
      <c r="C15" s="232" t="s">
        <v>69</v>
      </c>
      <c r="D15" s="102" t="s">
        <v>234</v>
      </c>
      <c r="E15" s="88"/>
      <c r="F15" s="101" t="s">
        <v>66</v>
      </c>
      <c r="G15" s="512">
        <f>ACCOMPTE!G14</f>
        <v>0</v>
      </c>
      <c r="H15" s="513"/>
      <c r="I15" s="222"/>
      <c r="J15" s="48"/>
      <c r="K15" s="48"/>
      <c r="L15" s="48"/>
      <c r="M15" s="48"/>
      <c r="N15" s="48"/>
      <c r="O15" s="48"/>
      <c r="P15" s="103" t="s">
        <v>16</v>
      </c>
      <c r="Q15" s="48" t="s">
        <v>70</v>
      </c>
      <c r="R15" s="48"/>
      <c r="S15" s="48"/>
      <c r="T15" s="48"/>
      <c r="U15" s="48"/>
    </row>
    <row r="16" spans="1:21" s="46" customFormat="1" ht="15" thickBot="1">
      <c r="A16" s="48"/>
      <c r="B16" s="174"/>
      <c r="C16" s="233" t="s">
        <v>71</v>
      </c>
      <c r="D16" s="234">
        <v>83856740200014</v>
      </c>
      <c r="E16" s="235"/>
      <c r="F16" s="236"/>
      <c r="G16" s="237" t="s">
        <v>72</v>
      </c>
      <c r="H16" s="310" t="str">
        <f>DOSSIER!I3</f>
        <v>C89</v>
      </c>
      <c r="I16" s="222"/>
      <c r="J16" s="48"/>
      <c r="K16" s="48"/>
      <c r="L16" s="48"/>
      <c r="M16" s="48"/>
      <c r="N16" s="48"/>
      <c r="O16" s="48"/>
      <c r="P16" s="48"/>
      <c r="Q16" s="48"/>
      <c r="R16" s="48"/>
      <c r="S16" s="48"/>
      <c r="T16" s="48"/>
      <c r="U16" s="48"/>
    </row>
    <row r="17" spans="1:16" ht="9" customHeight="1" thickTop="1">
      <c r="B17" s="174"/>
      <c r="C17" s="238"/>
      <c r="D17" s="111"/>
      <c r="E17" s="111"/>
      <c r="F17" s="111"/>
      <c r="G17" s="239"/>
      <c r="H17" s="111"/>
      <c r="I17" s="222"/>
      <c r="P17" s="92">
        <v>43386</v>
      </c>
    </row>
    <row r="18" spans="1:16" ht="6.75" customHeight="1">
      <c r="B18" s="174"/>
      <c r="C18" s="111"/>
      <c r="D18" s="111"/>
      <c r="E18" s="111"/>
      <c r="F18" s="111"/>
      <c r="G18" s="111"/>
      <c r="H18" s="111"/>
      <c r="I18" s="222"/>
    </row>
    <row r="19" spans="1:16">
      <c r="B19" s="174"/>
      <c r="C19" s="112"/>
      <c r="D19" s="111"/>
      <c r="E19" s="113"/>
      <c r="F19" s="111"/>
      <c r="G19" s="111"/>
      <c r="H19" s="111"/>
      <c r="I19" s="222"/>
    </row>
    <row r="20" spans="1:16" ht="21" customHeight="1">
      <c r="B20" s="174"/>
      <c r="C20" s="240" t="s">
        <v>73</v>
      </c>
      <c r="D20" s="241" t="s">
        <v>74</v>
      </c>
      <c r="E20" s="117" t="s">
        <v>75</v>
      </c>
      <c r="F20" s="117" t="s">
        <v>76</v>
      </c>
      <c r="G20" s="117" t="s">
        <v>77</v>
      </c>
      <c r="H20" s="117" t="s">
        <v>78</v>
      </c>
      <c r="I20" s="222"/>
      <c r="K20" s="48" t="s">
        <v>79</v>
      </c>
      <c r="L20" s="48" t="s">
        <v>80</v>
      </c>
    </row>
    <row r="21" spans="1:16" ht="6.75" customHeight="1">
      <c r="B21" s="174"/>
      <c r="C21" s="242"/>
      <c r="D21" s="243"/>
      <c r="E21" s="244"/>
      <c r="F21" s="245"/>
      <c r="G21" s="245"/>
      <c r="H21" s="246"/>
      <c r="I21" s="222"/>
    </row>
    <row r="22" spans="1:16" ht="18" customHeight="1">
      <c r="A22" s="122">
        <v>5</v>
      </c>
      <c r="B22" s="174"/>
      <c r="C22" s="247"/>
      <c r="D22" s="248"/>
      <c r="E22" s="249"/>
      <c r="F22" s="250"/>
      <c r="G22" s="251"/>
      <c r="H22" s="252"/>
      <c r="I22" s="222"/>
      <c r="K22" s="91" t="e">
        <f>#REF!</f>
        <v>#REF!</v>
      </c>
      <c r="L22" s="129">
        <f>IF(ISERROR(H22*#REF!),0,H22*#REF!)</f>
        <v>0</v>
      </c>
    </row>
    <row r="23" spans="1:16" ht="18" customHeight="1">
      <c r="A23" s="122"/>
      <c r="B23" s="174"/>
      <c r="C23" s="622" t="s">
        <v>431</v>
      </c>
      <c r="D23" s="253" t="str">
        <f>VLOOKUP(C23,'BASE PRODUITS'!A8:B85,2,0)</f>
        <v>BIRTHDAY SESSION  FORMULE "ESSENTIEL"</v>
      </c>
      <c r="E23" s="574">
        <v>200</v>
      </c>
      <c r="F23" s="576">
        <v>1</v>
      </c>
      <c r="G23" s="578">
        <v>0</v>
      </c>
      <c r="H23" s="582">
        <v>200</v>
      </c>
      <c r="I23" s="222"/>
      <c r="K23" s="91" t="e">
        <f>#REF!</f>
        <v>#REF!</v>
      </c>
      <c r="L23" s="129">
        <f>IF(ISERROR(H23*#REF!),0,H23*#REF!)</f>
        <v>0</v>
      </c>
    </row>
    <row r="24" spans="1:16" ht="18" customHeight="1">
      <c r="A24" s="122"/>
      <c r="B24" s="174"/>
      <c r="C24" s="572"/>
      <c r="D24" s="522" t="str">
        <f>VLOOKUP(C23,'BASE PRODUITS'!A7:D84,4,0)</f>
        <v>10 PHOTOS / 1H</v>
      </c>
      <c r="E24" s="542"/>
      <c r="F24" s="545"/>
      <c r="G24" s="517"/>
      <c r="H24" s="583"/>
      <c r="I24" s="222"/>
      <c r="K24" s="91" t="e">
        <f>#REF!</f>
        <v>#REF!</v>
      </c>
      <c r="L24" s="129">
        <f>IF(ISERROR(H24*#REF!),0,H24*#REF!)</f>
        <v>0</v>
      </c>
    </row>
    <row r="25" spans="1:16" ht="18" customHeight="1">
      <c r="A25" s="122"/>
      <c r="B25" s="174"/>
      <c r="C25" s="573"/>
      <c r="D25" s="586"/>
      <c r="E25" s="575"/>
      <c r="F25" s="577"/>
      <c r="G25" s="579"/>
      <c r="H25" s="584"/>
      <c r="I25" s="222"/>
      <c r="K25" s="91" t="e">
        <f>#REF!</f>
        <v>#REF!</v>
      </c>
      <c r="L25" s="129">
        <f>IF(ISERROR(H25*#REF!),0,H25*#REF!)</f>
        <v>0</v>
      </c>
    </row>
    <row r="26" spans="1:16" ht="18" customHeight="1">
      <c r="A26" s="122"/>
      <c r="B26" s="174"/>
      <c r="C26" s="587"/>
      <c r="D26" s="590"/>
      <c r="E26" s="593"/>
      <c r="F26" s="595"/>
      <c r="G26" s="597"/>
      <c r="H26" s="568"/>
      <c r="I26" s="222"/>
      <c r="K26" s="91" t="e">
        <f>#REF!</f>
        <v>#REF!</v>
      </c>
      <c r="L26" s="129">
        <f>IF(ISERROR(H26*#REF!),0,H26*#REF!)</f>
        <v>0</v>
      </c>
    </row>
    <row r="27" spans="1:16" ht="18" customHeight="1">
      <c r="A27" s="122"/>
      <c r="B27" s="174"/>
      <c r="C27" s="588"/>
      <c r="D27" s="591"/>
      <c r="E27" s="536"/>
      <c r="F27" s="566"/>
      <c r="G27" s="567"/>
      <c r="H27" s="569"/>
      <c r="I27" s="222"/>
      <c r="K27" s="91" t="e">
        <f>#REF!</f>
        <v>#REF!</v>
      </c>
      <c r="L27" s="129">
        <f>IF(ISERROR(H27*#REF!),0,H27*#REF!)</f>
        <v>0</v>
      </c>
    </row>
    <row r="28" spans="1:16" ht="18" customHeight="1">
      <c r="A28" s="122"/>
      <c r="B28" s="174"/>
      <c r="C28" s="589"/>
      <c r="D28" s="592"/>
      <c r="E28" s="594"/>
      <c r="F28" s="596"/>
      <c r="G28" s="598"/>
      <c r="H28" s="570"/>
      <c r="I28" s="222"/>
      <c r="K28" s="91" t="e">
        <f>#REF!</f>
        <v>#REF!</v>
      </c>
      <c r="L28" s="129">
        <f>IF(ISERROR(H28*#REF!),0,H28*#REF!)</f>
        <v>0</v>
      </c>
    </row>
    <row r="29" spans="1:16" ht="18" customHeight="1">
      <c r="A29" s="122"/>
      <c r="B29" s="174"/>
      <c r="C29" s="571"/>
      <c r="D29" s="253"/>
      <c r="E29" s="574"/>
      <c r="F29" s="576"/>
      <c r="G29" s="578"/>
      <c r="H29" s="582"/>
      <c r="I29" s="222"/>
      <c r="K29" s="91" t="e">
        <f>#REF!</f>
        <v>#REF!</v>
      </c>
      <c r="L29" s="129">
        <f>IF(ISERROR(H29*#REF!),0,H29*#REF!)</f>
        <v>0</v>
      </c>
    </row>
    <row r="30" spans="1:16" ht="18" customHeight="1">
      <c r="A30" s="122"/>
      <c r="B30" s="174"/>
      <c r="C30" s="572"/>
      <c r="D30" s="522"/>
      <c r="E30" s="542"/>
      <c r="F30" s="545"/>
      <c r="G30" s="517"/>
      <c r="H30" s="583"/>
      <c r="I30" s="222"/>
      <c r="K30" s="91" t="e">
        <f>#REF!</f>
        <v>#REF!</v>
      </c>
      <c r="L30" s="129">
        <f>IF(ISERROR(H30*#REF!),0,H30*#REF!)</f>
        <v>0</v>
      </c>
    </row>
    <row r="31" spans="1:16" ht="18" customHeight="1">
      <c r="A31" s="122"/>
      <c r="B31" s="174"/>
      <c r="C31" s="573"/>
      <c r="D31" s="586"/>
      <c r="E31" s="575"/>
      <c r="F31" s="577"/>
      <c r="G31" s="579"/>
      <c r="H31" s="584"/>
      <c r="I31" s="222"/>
      <c r="K31" s="91" t="e">
        <f>#REF!</f>
        <v>#REF!</v>
      </c>
      <c r="L31" s="129">
        <f>IF(ISERROR(H31*#REF!),0,H31*#REF!)</f>
        <v>0</v>
      </c>
    </row>
    <row r="32" spans="1:16" ht="18" customHeight="1">
      <c r="A32" s="122"/>
      <c r="B32" s="174"/>
      <c r="C32" s="564"/>
      <c r="D32" s="565"/>
      <c r="E32" s="536"/>
      <c r="F32" s="566"/>
      <c r="G32" s="567"/>
      <c r="H32" s="569"/>
      <c r="I32" s="222"/>
      <c r="K32" s="91" t="e">
        <f>#REF!</f>
        <v>#REF!</v>
      </c>
      <c r="L32" s="129">
        <f>IF(ISERROR(H32*#REF!),0,H32*#REF!)</f>
        <v>0</v>
      </c>
    </row>
    <row r="33" spans="1:12" ht="18" customHeight="1">
      <c r="A33" s="122"/>
      <c r="B33" s="174"/>
      <c r="C33" s="564"/>
      <c r="D33" s="533"/>
      <c r="E33" s="536"/>
      <c r="F33" s="566"/>
      <c r="G33" s="567"/>
      <c r="H33" s="569"/>
      <c r="I33" s="222"/>
      <c r="K33" s="91" t="e">
        <f>#REF!</f>
        <v>#REF!</v>
      </c>
      <c r="L33" s="129">
        <f>IF(ISERROR(H33*#REF!),0,H33*#REF!)</f>
        <v>0</v>
      </c>
    </row>
    <row r="34" spans="1:12" ht="18" customHeight="1">
      <c r="A34" s="122"/>
      <c r="B34" s="174"/>
      <c r="C34" s="564"/>
      <c r="D34" s="533"/>
      <c r="E34" s="536"/>
      <c r="F34" s="566"/>
      <c r="G34" s="567"/>
      <c r="H34" s="569"/>
      <c r="I34" s="222"/>
      <c r="K34" s="91" t="e">
        <f>#REF!</f>
        <v>#REF!</v>
      </c>
      <c r="L34" s="129">
        <f>IF(ISERROR(H34*#REF!),0,H34*#REF!)</f>
        <v>0</v>
      </c>
    </row>
    <row r="35" spans="1:12" ht="18" customHeight="1">
      <c r="A35" s="122"/>
      <c r="B35" s="174"/>
      <c r="C35" s="254" t="s">
        <v>55</v>
      </c>
      <c r="D35" s="255"/>
      <c r="E35" s="156" t="s">
        <v>55</v>
      </c>
      <c r="F35" s="157" t="s">
        <v>55</v>
      </c>
      <c r="G35" s="134" t="s">
        <v>55</v>
      </c>
      <c r="H35" s="256" t="str">
        <f>IF(ISERROR(E35*F35),"",(E35*F35)-G35*E35*F35)</f>
        <v/>
      </c>
      <c r="I35" s="222"/>
      <c r="K35" s="91" t="e">
        <f>#REF!</f>
        <v>#REF!</v>
      </c>
      <c r="L35" s="129">
        <f>IF(ISERROR(H35*#REF!),0,H35*#REF!)</f>
        <v>0</v>
      </c>
    </row>
    <row r="36" spans="1:12" ht="18" customHeight="1">
      <c r="A36" s="122"/>
      <c r="B36" s="174"/>
      <c r="C36" s="254" t="s">
        <v>55</v>
      </c>
      <c r="D36" s="155"/>
      <c r="E36" s="156" t="s">
        <v>55</v>
      </c>
      <c r="F36" s="157" t="s">
        <v>55</v>
      </c>
      <c r="G36" s="134" t="s">
        <v>55</v>
      </c>
      <c r="H36" s="256" t="str">
        <f>IF(ISERROR(E36*F36),"",(E36*F36)-G36*E36*F36)</f>
        <v/>
      </c>
      <c r="I36" s="222"/>
      <c r="K36" s="91" t="e">
        <f>#REF!</f>
        <v>#REF!</v>
      </c>
      <c r="L36" s="129">
        <f>IF(ISERROR(H36*#REF!),0,H36*#REF!)</f>
        <v>0</v>
      </c>
    </row>
    <row r="37" spans="1:12" ht="18" customHeight="1">
      <c r="A37" s="122"/>
      <c r="B37" s="174"/>
      <c r="C37" s="257" t="s">
        <v>55</v>
      </c>
      <c r="D37" s="258"/>
      <c r="E37" s="259" t="s">
        <v>55</v>
      </c>
      <c r="F37" s="260" t="s">
        <v>55</v>
      </c>
      <c r="G37" s="261" t="s">
        <v>55</v>
      </c>
      <c r="H37" s="262" t="str">
        <f>IF(ISERROR(E37*F37),"",(E37*F37)-G37*E37*F37)</f>
        <v/>
      </c>
      <c r="I37" s="222"/>
      <c r="K37" s="91" t="e">
        <f>#REF!</f>
        <v>#REF!</v>
      </c>
      <c r="L37" s="129">
        <f>IF(ISERROR(H37*#REF!),0,H37*#REF!)</f>
        <v>0</v>
      </c>
    </row>
    <row r="38" spans="1:12" ht="18" customHeight="1">
      <c r="A38" s="122"/>
      <c r="B38" s="174"/>
      <c r="C38" s="164" t="s">
        <v>55</v>
      </c>
      <c r="D38" s="165" t="s">
        <v>55</v>
      </c>
      <c r="E38" s="166" t="s">
        <v>55</v>
      </c>
      <c r="F38" s="167" t="s">
        <v>55</v>
      </c>
      <c r="G38" s="168" t="s">
        <v>55</v>
      </c>
      <c r="H38" s="169" t="str">
        <f>IF(ISERROR(E38*F38),"",(E38*F38)-G38*E38*F38)</f>
        <v/>
      </c>
      <c r="I38" s="222"/>
      <c r="K38" s="91" t="e">
        <f>#REF!</f>
        <v>#REF!</v>
      </c>
      <c r="L38" s="129">
        <f>IF(ISERROR(H38*#REF!),0,H38*#REF!)</f>
        <v>0</v>
      </c>
    </row>
    <row r="39" spans="1:12" ht="18" customHeight="1">
      <c r="A39" s="122"/>
      <c r="B39" s="174"/>
      <c r="C39" s="164" t="s">
        <v>55</v>
      </c>
      <c r="D39" s="165" t="s">
        <v>55</v>
      </c>
      <c r="E39" s="166" t="s">
        <v>55</v>
      </c>
      <c r="F39" s="167" t="s">
        <v>55</v>
      </c>
      <c r="G39" s="168" t="s">
        <v>55</v>
      </c>
      <c r="H39" s="169" t="str">
        <f>IF(ISERROR(E39*F39),"",(E39*F39)-G39*E39*F39)</f>
        <v/>
      </c>
      <c r="I39" s="222"/>
      <c r="K39" s="91" t="e">
        <f>#REF!</f>
        <v>#REF!</v>
      </c>
      <c r="L39" s="129">
        <f>IF(ISERROR(H39*#REF!),0,H39*#REF!)</f>
        <v>0</v>
      </c>
    </row>
    <row r="40" spans="1:12" ht="18" customHeight="1">
      <c r="A40" s="122"/>
      <c r="B40" s="174"/>
      <c r="C40" s="170" t="s">
        <v>82</v>
      </c>
      <c r="D40" s="171">
        <f>G6</f>
        <v>0</v>
      </c>
      <c r="E40" s="166" t="s">
        <v>55</v>
      </c>
      <c r="F40" s="263" t="s">
        <v>96</v>
      </c>
      <c r="G40" s="264" t="s">
        <v>83</v>
      </c>
      <c r="H40" s="265">
        <f>SUM(H22:H37)</f>
        <v>200</v>
      </c>
      <c r="I40" s="222"/>
      <c r="K40" s="91" t="e">
        <f>#REF!</f>
        <v>#REF!</v>
      </c>
      <c r="L40" s="129">
        <f>IF(ISERROR(#REF!*#REF!),0,#REF!*#REF!)</f>
        <v>0</v>
      </c>
    </row>
    <row r="41" spans="1:12" ht="18" customHeight="1" thickBot="1">
      <c r="A41" s="122"/>
      <c r="B41" s="174"/>
      <c r="C41" s="170"/>
      <c r="D41" s="175"/>
      <c r="E41" s="166" t="s">
        <v>55</v>
      </c>
      <c r="F41" s="111"/>
      <c r="G41" s="266"/>
      <c r="H41" s="267"/>
      <c r="I41" s="222"/>
      <c r="K41" s="91" t="e">
        <f>#REF!</f>
        <v>#REF!</v>
      </c>
      <c r="L41" s="129">
        <f>IF(ISERROR(#REF!*#REF!),0,#REF!*#REF!)</f>
        <v>0</v>
      </c>
    </row>
    <row r="42" spans="1:12" ht="18" customHeight="1" thickTop="1" thickBot="1">
      <c r="A42" s="122"/>
      <c r="B42" s="174"/>
      <c r="C42" s="170" t="s">
        <v>84</v>
      </c>
      <c r="D42" s="165" t="str">
        <f>'BIRTHDAY SESSION'!H31</f>
        <v>VIREMENT/PAYPAL/CB/CHEQUE/ESPECES</v>
      </c>
      <c r="E42" s="166" t="s">
        <v>55</v>
      </c>
      <c r="F42" s="178" t="s">
        <v>86</v>
      </c>
      <c r="G42" s="179"/>
      <c r="H42" s="268">
        <f>H40</f>
        <v>200</v>
      </c>
      <c r="I42" s="222"/>
      <c r="K42" s="91" t="e">
        <f>#REF!</f>
        <v>#REF!</v>
      </c>
      <c r="L42" s="129">
        <f>IF(ISERROR(#REF!*#REF!),0,#REF!*#REF!)</f>
        <v>0</v>
      </c>
    </row>
    <row r="43" spans="1:12" ht="18" customHeight="1" thickTop="1">
      <c r="A43" s="122"/>
      <c r="B43" s="174"/>
      <c r="C43" s="181" t="s">
        <v>87</v>
      </c>
      <c r="D43" s="182"/>
      <c r="E43" s="166" t="s">
        <v>55</v>
      </c>
      <c r="F43" s="167" t="s">
        <v>55</v>
      </c>
      <c r="G43" s="168" t="s">
        <v>55</v>
      </c>
      <c r="H43" s="169" t="str">
        <f>IF(ISERROR(E43*F43),"",(E43*F43)-G43*E43*F43)</f>
        <v/>
      </c>
      <c r="I43" s="222"/>
      <c r="J43" s="111"/>
      <c r="K43" s="91" t="e">
        <f>#REF!</f>
        <v>#REF!</v>
      </c>
      <c r="L43" s="129">
        <f>IF(ISERROR(#REF!*#REF!),0,#REF!*#REF!)</f>
        <v>0</v>
      </c>
    </row>
    <row r="44" spans="1:12" ht="18" customHeight="1">
      <c r="A44" s="122"/>
      <c r="B44" s="174"/>
      <c r="C44" s="164" t="s">
        <v>55</v>
      </c>
      <c r="D44" s="111"/>
      <c r="E44" s="166" t="s">
        <v>55</v>
      </c>
      <c r="F44" s="167" t="s">
        <v>55</v>
      </c>
      <c r="G44" s="168" t="s">
        <v>55</v>
      </c>
      <c r="H44" s="169" t="str">
        <f>IF(ISERROR(E44*F44),"",(E44*F44)-G44*E44*F44)</f>
        <v/>
      </c>
      <c r="I44" s="222"/>
      <c r="K44" s="91" t="e">
        <f>#REF!</f>
        <v>#REF!</v>
      </c>
      <c r="L44" s="129">
        <f>IF(ISERROR(#REF!*#REF!),0,#REF!*#REF!)</f>
        <v>0</v>
      </c>
    </row>
    <row r="45" spans="1:12" ht="18" customHeight="1">
      <c r="A45" s="122"/>
      <c r="B45" s="174"/>
      <c r="C45" s="507" t="s">
        <v>89</v>
      </c>
      <c r="D45" s="507"/>
      <c r="E45" s="507"/>
      <c r="F45" s="507"/>
      <c r="G45" s="507"/>
      <c r="H45" s="507"/>
      <c r="I45" s="222"/>
      <c r="K45" s="91" t="e">
        <f>#REF!</f>
        <v>#REF!</v>
      </c>
      <c r="L45" s="129">
        <f>IF(ISERROR(H43*#REF!),0,H43*#REF!)</f>
        <v>0</v>
      </c>
    </row>
    <row r="46" spans="1:12" ht="18" customHeight="1">
      <c r="A46" s="122"/>
      <c r="B46" s="174"/>
      <c r="C46" s="585" t="s">
        <v>237</v>
      </c>
      <c r="D46" s="585"/>
      <c r="E46" s="585"/>
      <c r="F46" s="585"/>
      <c r="G46" s="585"/>
      <c r="H46" s="169">
        <f>IF(ISERROR(E46*F46),"",(E46*F46)-G46*E46*F46)</f>
        <v>0</v>
      </c>
      <c r="I46" s="222"/>
      <c r="K46" s="91" t="e">
        <f>#REF!</f>
        <v>#REF!</v>
      </c>
      <c r="L46" s="129">
        <f>IF(ISERROR(H44*#REF!),0,H44*#REF!)</f>
        <v>0</v>
      </c>
    </row>
    <row r="47" spans="1:12" ht="18" customHeight="1">
      <c r="A47" s="122"/>
      <c r="B47" s="174"/>
      <c r="C47" s="111"/>
      <c r="D47" s="111"/>
      <c r="E47" s="111"/>
      <c r="F47" s="111"/>
      <c r="G47" s="111"/>
      <c r="H47" s="111"/>
      <c r="I47" s="222"/>
      <c r="K47" s="91" t="e">
        <f>#REF!</f>
        <v>#REF!</v>
      </c>
      <c r="L47" s="129">
        <f>IF(ISERROR(#REF!*#REF!),0,#REF!*#REF!)</f>
        <v>0</v>
      </c>
    </row>
    <row r="48" spans="1:12" ht="18" customHeight="1">
      <c r="A48" s="122"/>
      <c r="B48" s="174"/>
      <c r="C48" s="507"/>
      <c r="D48" s="507"/>
      <c r="E48" s="507"/>
      <c r="F48" s="507"/>
      <c r="G48" s="507"/>
      <c r="H48" s="507"/>
      <c r="I48" s="222"/>
      <c r="K48" s="91" t="e">
        <f>#REF!</f>
        <v>#REF!</v>
      </c>
      <c r="L48" s="129">
        <f>IF(ISERROR(H46*#REF!),0,H46*#REF!)</f>
        <v>0</v>
      </c>
    </row>
    <row r="49" spans="1:12" ht="18" customHeight="1">
      <c r="A49" s="122"/>
      <c r="B49" s="174"/>
      <c r="C49" s="111"/>
      <c r="D49" s="111"/>
      <c r="E49" s="111"/>
      <c r="F49" s="111"/>
      <c r="G49" s="111"/>
      <c r="H49" s="111"/>
      <c r="I49" s="222"/>
      <c r="K49" s="91" t="e">
        <f>#REF!</f>
        <v>#REF!</v>
      </c>
      <c r="L49" s="129">
        <f>IF(ISERROR(#REF!*#REF!),0,#REF!*#REF!)</f>
        <v>0</v>
      </c>
    </row>
    <row r="50" spans="1:12" ht="18" customHeight="1">
      <c r="A50" s="122"/>
      <c r="B50" s="174"/>
      <c r="C50" s="111"/>
      <c r="D50" s="183" t="s">
        <v>90</v>
      </c>
      <c r="E50" s="111"/>
      <c r="F50" s="111"/>
      <c r="G50" s="111"/>
      <c r="H50" s="111"/>
      <c r="I50" s="222"/>
      <c r="K50" s="91" t="e">
        <f>#REF!</f>
        <v>#REF!</v>
      </c>
      <c r="L50" s="129">
        <f>IF(ISERROR(H48*#REF!),0,H48*#REF!)</f>
        <v>0</v>
      </c>
    </row>
    <row r="51" spans="1:12" ht="18" customHeight="1">
      <c r="A51" s="122"/>
      <c r="B51" s="174"/>
      <c r="C51" s="111"/>
      <c r="D51" s="111"/>
      <c r="E51" s="111"/>
      <c r="F51" s="111"/>
      <c r="G51" s="111"/>
      <c r="H51" s="111"/>
      <c r="I51" s="222"/>
      <c r="K51" s="91" t="e">
        <f>#REF!</f>
        <v>#REF!</v>
      </c>
      <c r="L51" s="129">
        <f>IF(ISERROR(H45*#REF!),0,H45*#REF!)</f>
        <v>0</v>
      </c>
    </row>
    <row r="52" spans="1:12" ht="18" customHeight="1">
      <c r="A52" s="184"/>
      <c r="B52" s="174"/>
      <c r="C52" s="164" t="s">
        <v>55</v>
      </c>
      <c r="D52" s="165" t="s">
        <v>55</v>
      </c>
      <c r="E52" s="166" t="s">
        <v>55</v>
      </c>
      <c r="F52" s="167" t="s">
        <v>55</v>
      </c>
      <c r="G52" s="168" t="s">
        <v>55</v>
      </c>
      <c r="H52" s="169" t="str">
        <f>IF(ISERROR(E52*F52),"",(E52*F52)-G52*E52*F52)</f>
        <v/>
      </c>
      <c r="I52" s="222"/>
      <c r="K52" s="91" t="e">
        <f>#REF!</f>
        <v>#REF!</v>
      </c>
      <c r="L52" s="129">
        <f>IF(ISERROR(H52*#REF!),0,H52*#REF!)</f>
        <v>0</v>
      </c>
    </row>
    <row r="53" spans="1:12">
      <c r="B53" s="174"/>
      <c r="C53" s="185"/>
      <c r="D53" s="185"/>
      <c r="E53" s="182"/>
      <c r="F53" s="111"/>
      <c r="G53" s="182"/>
      <c r="H53" s="182"/>
      <c r="I53" s="222"/>
      <c r="L53" s="186">
        <f>SUM(L22:L52)</f>
        <v>0</v>
      </c>
    </row>
    <row r="54" spans="1:12" ht="17.25" customHeight="1">
      <c r="B54" s="174"/>
      <c r="C54" s="111"/>
      <c r="D54" s="111"/>
      <c r="E54" s="111"/>
      <c r="F54" s="111"/>
      <c r="G54" s="111"/>
      <c r="H54" s="111"/>
      <c r="I54" s="222"/>
    </row>
    <row r="55" spans="1:12" ht="7.5" customHeight="1">
      <c r="B55" s="174"/>
      <c r="C55" s="111"/>
      <c r="D55" s="111"/>
      <c r="E55" s="111"/>
      <c r="F55" s="111"/>
      <c r="G55" s="111"/>
      <c r="H55" s="111"/>
      <c r="I55" s="222"/>
    </row>
    <row r="56" spans="1:12" ht="36" customHeight="1">
      <c r="B56" s="174"/>
      <c r="C56" s="111"/>
      <c r="D56" s="111"/>
      <c r="E56" s="269"/>
      <c r="F56" s="111"/>
      <c r="G56" s="111"/>
      <c r="H56" s="111"/>
      <c r="I56" s="222"/>
    </row>
    <row r="57" spans="1:12" ht="21.75" hidden="1" customHeight="1">
      <c r="B57" s="174"/>
      <c r="C57" s="111"/>
      <c r="D57" s="111" t="s">
        <v>91</v>
      </c>
      <c r="E57" s="188"/>
      <c r="F57" s="111"/>
      <c r="G57" s="111"/>
      <c r="H57" s="111"/>
      <c r="I57" s="222"/>
    </row>
    <row r="58" spans="1:12" ht="15.6" hidden="1">
      <c r="B58" s="174"/>
      <c r="C58" s="111"/>
      <c r="D58" s="111" t="s">
        <v>92</v>
      </c>
      <c r="E58" s="188"/>
      <c r="F58" s="111"/>
      <c r="G58" s="189"/>
      <c r="H58" s="191"/>
      <c r="I58" s="222"/>
    </row>
    <row r="59" spans="1:12" ht="15.6" hidden="1">
      <c r="B59" s="174"/>
      <c r="C59" s="111"/>
      <c r="D59" s="111" t="s">
        <v>60</v>
      </c>
      <c r="E59" s="188"/>
      <c r="F59" s="111"/>
      <c r="G59" s="189"/>
      <c r="H59" s="191"/>
      <c r="I59" s="222"/>
    </row>
    <row r="60" spans="1:12" ht="15.6" hidden="1">
      <c r="B60" s="174"/>
      <c r="C60" s="111"/>
      <c r="D60" s="111" t="s">
        <v>85</v>
      </c>
      <c r="E60" s="188"/>
      <c r="F60" s="111"/>
      <c r="G60" s="189"/>
      <c r="H60" s="191"/>
      <c r="I60" s="222"/>
    </row>
    <row r="61" spans="1:12" ht="12" customHeight="1">
      <c r="B61" s="174"/>
      <c r="C61" s="111"/>
      <c r="D61" s="111"/>
      <c r="E61" s="111"/>
      <c r="F61" s="111"/>
      <c r="G61" s="111"/>
      <c r="H61" s="192"/>
      <c r="I61" s="222"/>
    </row>
    <row r="62" spans="1:12">
      <c r="B62" s="174"/>
      <c r="C62" s="181"/>
      <c r="D62" s="111"/>
      <c r="E62" s="111"/>
      <c r="F62" s="193"/>
      <c r="G62" s="194"/>
      <c r="H62" s="192"/>
      <c r="I62" s="222"/>
    </row>
    <row r="63" spans="1:12">
      <c r="B63" s="174"/>
      <c r="C63" s="181"/>
      <c r="D63" s="111"/>
      <c r="E63" s="111"/>
      <c r="F63" s="193"/>
      <c r="G63" s="194"/>
      <c r="H63" s="182"/>
      <c r="I63" s="222"/>
    </row>
    <row r="64" spans="1:12">
      <c r="B64" s="174"/>
      <c r="C64" s="181"/>
      <c r="D64" s="111"/>
      <c r="E64" s="111"/>
      <c r="F64" s="193"/>
      <c r="G64" s="195"/>
      <c r="H64" s="182"/>
      <c r="I64" s="222"/>
    </row>
    <row r="65" spans="2:9">
      <c r="B65" s="174"/>
      <c r="C65" s="270" t="s">
        <v>235</v>
      </c>
      <c r="D65" s="271"/>
      <c r="E65" s="271"/>
      <c r="F65" s="271"/>
      <c r="G65" s="271"/>
      <c r="H65" s="271"/>
      <c r="I65" s="222"/>
    </row>
    <row r="66" spans="2:9" ht="15" thickBot="1">
      <c r="B66" s="272"/>
      <c r="C66" s="273"/>
      <c r="D66" s="273"/>
      <c r="E66" s="273"/>
      <c r="F66" s="273"/>
      <c r="G66" s="273"/>
      <c r="H66" s="273"/>
      <c r="I66" s="274"/>
    </row>
    <row r="67" spans="2:9" ht="15" thickTop="1">
      <c r="H67" s="111"/>
    </row>
    <row r="69" spans="2:9">
      <c r="C69" s="202"/>
      <c r="D69" s="202"/>
      <c r="F69" s="202"/>
      <c r="G69" s="203"/>
    </row>
    <row r="71" spans="2:9" ht="18">
      <c r="C71" s="204"/>
    </row>
  </sheetData>
  <mergeCells count="35">
    <mergeCell ref="E23:E25"/>
    <mergeCell ref="H23:H25"/>
    <mergeCell ref="C45:H45"/>
    <mergeCell ref="C48:H48"/>
    <mergeCell ref="C46:G46"/>
    <mergeCell ref="H29:H31"/>
    <mergeCell ref="D30:D31"/>
    <mergeCell ref="D24:D25"/>
    <mergeCell ref="C26:C28"/>
    <mergeCell ref="D26:D28"/>
    <mergeCell ref="E26:E28"/>
    <mergeCell ref="F26:F28"/>
    <mergeCell ref="G26:G28"/>
    <mergeCell ref="C23:C25"/>
    <mergeCell ref="D2:F2"/>
    <mergeCell ref="D4:E4"/>
    <mergeCell ref="F4:H4"/>
    <mergeCell ref="G12:H12"/>
    <mergeCell ref="G13:H13"/>
    <mergeCell ref="G14:H14"/>
    <mergeCell ref="G15:H15"/>
    <mergeCell ref="F11:H11"/>
    <mergeCell ref="C32:C34"/>
    <mergeCell ref="D32:D34"/>
    <mergeCell ref="E32:E34"/>
    <mergeCell ref="F32:F34"/>
    <mergeCell ref="G32:G34"/>
    <mergeCell ref="H26:H28"/>
    <mergeCell ref="H32:H34"/>
    <mergeCell ref="C29:C31"/>
    <mergeCell ref="E29:E31"/>
    <mergeCell ref="F29:F31"/>
    <mergeCell ref="G29:G31"/>
    <mergeCell ref="F23:F25"/>
    <mergeCell ref="G23:G25"/>
  </mergeCells>
  <hyperlinks>
    <hyperlink ref="D15" r:id="rId1"/>
    <hyperlink ref="D14" r:id="rId2"/>
  </hyperlinks>
  <printOptions horizontalCentered="1" verticalCentered="1"/>
  <pageMargins left="0.31496062992125984" right="0.31496062992125984" top="0.35433070866141736" bottom="0.35433070866141736" header="0.31496062992125984" footer="0.31496062992125984"/>
  <pageSetup paperSize="9" scale="74" orientation="portrait" r:id="rId3"/>
  <drawing r:id="rId4"/>
</worksheet>
</file>

<file path=xl/worksheets/sheet7.xml><?xml version="1.0" encoding="utf-8"?>
<worksheet xmlns="http://schemas.openxmlformats.org/spreadsheetml/2006/main" xmlns:r="http://schemas.openxmlformats.org/officeDocument/2006/relationships">
  <sheetPr>
    <tabColor rgb="FFFF0000"/>
  </sheetPr>
  <dimension ref="A1:I48"/>
  <sheetViews>
    <sheetView showGridLines="0" showZeros="0" showRuler="0" view="pageLayout" topLeftCell="A19" zoomScale="70" zoomScalePageLayoutView="70" workbookViewId="0">
      <selection activeCell="B39" sqref="B39:F39"/>
    </sheetView>
  </sheetViews>
  <sheetFormatPr baseColWidth="10" defaultColWidth="11.44140625" defaultRowHeight="14.4"/>
  <cols>
    <col min="1" max="1" width="1.6640625" style="50" customWidth="1"/>
    <col min="2" max="2" width="11.44140625" style="50"/>
    <col min="3" max="3" width="9.33203125" style="50" customWidth="1"/>
    <col min="4" max="4" width="18.33203125" style="50" customWidth="1"/>
    <col min="5" max="5" width="9.6640625" style="50" customWidth="1"/>
    <col min="6" max="6" width="14" style="50" customWidth="1"/>
    <col min="7" max="7" width="6.5546875" style="50" customWidth="1"/>
    <col min="8" max="8" width="15.5546875" style="50" customWidth="1"/>
    <col min="9" max="9" width="7.33203125" style="50" customWidth="1"/>
    <col min="10" max="16384" width="11.44140625" style="50"/>
  </cols>
  <sheetData>
    <row r="1" spans="1:9" ht="4.5" customHeight="1"/>
    <row r="2" spans="1:9" ht="15" customHeight="1">
      <c r="A2" s="50" t="s">
        <v>25</v>
      </c>
      <c r="D2" s="474"/>
      <c r="E2" s="474"/>
      <c r="F2" s="474"/>
      <c r="G2" s="474"/>
    </row>
    <row r="3" spans="1:9" ht="15.75" customHeight="1">
      <c r="A3" s="475"/>
      <c r="B3" s="475"/>
      <c r="C3" s="475"/>
      <c r="D3" s="474"/>
      <c r="E3" s="474"/>
      <c r="F3" s="474"/>
      <c r="G3" s="474"/>
    </row>
    <row r="4" spans="1:9" ht="15" customHeight="1">
      <c r="A4" s="475"/>
      <c r="B4" s="475"/>
      <c r="C4" s="475"/>
      <c r="D4" s="474"/>
      <c r="E4" s="474"/>
      <c r="F4" s="474"/>
      <c r="G4" s="474"/>
    </row>
    <row r="5" spans="1:9">
      <c r="D5" s="476"/>
      <c r="E5" s="476"/>
      <c r="F5" s="476"/>
      <c r="G5" s="476"/>
    </row>
    <row r="6" spans="1:9" ht="6.75" customHeight="1">
      <c r="B6" s="51"/>
      <c r="C6" s="51"/>
      <c r="D6" s="51"/>
      <c r="E6" s="51"/>
      <c r="F6" s="51"/>
      <c r="G6" s="51"/>
      <c r="H6" s="51"/>
      <c r="I6" s="51"/>
    </row>
    <row r="7" spans="1:9" ht="2.25" customHeight="1"/>
    <row r="8" spans="1:9" ht="2.25" customHeight="1"/>
    <row r="9" spans="1:9" ht="17.25" customHeight="1">
      <c r="A9" s="52"/>
      <c r="B9" s="52" t="s">
        <v>26</v>
      </c>
      <c r="C9" s="52"/>
      <c r="D9" s="53"/>
      <c r="E9" s="478">
        <f>[2]GROSSESSE!E12</f>
        <v>0</v>
      </c>
      <c r="F9" s="478"/>
      <c r="G9" s="478"/>
      <c r="H9" s="478"/>
      <c r="I9" s="52"/>
    </row>
    <row r="10" spans="1:9" s="57" customFormat="1" ht="4.5" customHeight="1">
      <c r="A10" s="53"/>
      <c r="B10" s="363"/>
      <c r="C10" s="363"/>
      <c r="D10" s="55"/>
      <c r="E10" s="56"/>
      <c r="F10" s="55"/>
      <c r="G10" s="56"/>
      <c r="H10" s="55"/>
      <c r="I10" s="56"/>
    </row>
    <row r="11" spans="1:9" ht="22.95" customHeight="1">
      <c r="A11" s="52"/>
      <c r="B11" s="599" t="s">
        <v>247</v>
      </c>
      <c r="C11" s="599"/>
      <c r="D11" s="599"/>
      <c r="E11" s="600">
        <f>'BIRTHDAY SESSION'!E12</f>
        <v>0</v>
      </c>
      <c r="F11" s="600"/>
      <c r="G11" s="600"/>
      <c r="H11" s="600"/>
      <c r="I11" s="600"/>
    </row>
    <row r="12" spans="1:9" s="57" customFormat="1" ht="6.6" customHeight="1">
      <c r="A12" s="53"/>
      <c r="B12" s="365"/>
      <c r="C12" s="365"/>
      <c r="D12" s="366"/>
      <c r="E12" s="366"/>
      <c r="F12" s="366"/>
      <c r="G12" s="366"/>
      <c r="H12" s="366"/>
      <c r="I12" s="366"/>
    </row>
    <row r="13" spans="1:9" ht="3.6" customHeight="1">
      <c r="A13" s="52"/>
      <c r="B13" s="366"/>
      <c r="C13" s="366"/>
      <c r="D13" s="366"/>
      <c r="E13" s="366"/>
      <c r="F13" s="367"/>
      <c r="G13" s="367"/>
      <c r="H13" s="366"/>
      <c r="I13" s="366"/>
    </row>
    <row r="14" spans="1:9" ht="8.4" customHeight="1">
      <c r="A14" s="52"/>
      <c r="B14" s="366"/>
      <c r="C14" s="366"/>
      <c r="D14" s="366"/>
      <c r="E14" s="366"/>
      <c r="F14" s="366"/>
      <c r="G14" s="366"/>
      <c r="H14" s="366"/>
      <c r="I14" s="366"/>
    </row>
    <row r="15" spans="1:9" s="57" customFormat="1" ht="17.399999999999999" customHeight="1">
      <c r="A15" s="53"/>
      <c r="B15" s="366" t="s">
        <v>29</v>
      </c>
      <c r="C15" s="366"/>
      <c r="D15" s="368">
        <f>'BIRTHDAY SESSION'!D29</f>
        <v>0</v>
      </c>
      <c r="E15" s="366"/>
      <c r="F15" s="367" t="s">
        <v>1</v>
      </c>
      <c r="G15" s="602" t="str">
        <f>CONTRAT!D20</f>
        <v>BIRTDAY SESSION</v>
      </c>
      <c r="H15" s="602"/>
      <c r="I15" s="602"/>
    </row>
    <row r="16" spans="1:9" ht="8.4" customHeight="1">
      <c r="A16" s="52"/>
      <c r="B16" s="366"/>
      <c r="C16" s="366"/>
      <c r="D16" s="369"/>
      <c r="E16" s="366"/>
      <c r="F16" s="366"/>
      <c r="G16" s="367"/>
      <c r="H16" s="367"/>
      <c r="I16" s="367"/>
    </row>
    <row r="17" spans="1:9" ht="9" customHeight="1">
      <c r="A17" s="52"/>
      <c r="B17" s="56"/>
      <c r="C17" s="56"/>
      <c r="D17" s="364"/>
      <c r="E17" s="56"/>
      <c r="F17" s="364"/>
      <c r="G17" s="364"/>
      <c r="H17" s="56"/>
      <c r="I17" s="56"/>
    </row>
    <row r="18" spans="1:9" ht="24" customHeight="1">
      <c r="A18" s="52"/>
      <c r="B18" s="56" t="s">
        <v>238</v>
      </c>
      <c r="C18" s="370"/>
      <c r="D18" s="364" t="s">
        <v>239</v>
      </c>
      <c r="E18" s="370"/>
      <c r="F18" s="603" t="s">
        <v>240</v>
      </c>
      <c r="G18" s="603"/>
      <c r="H18" s="603"/>
      <c r="I18" s="603"/>
    </row>
    <row r="19" spans="1:9" s="57" customFormat="1" ht="3" customHeight="1">
      <c r="A19" s="53"/>
      <c r="B19" s="56"/>
      <c r="C19" s="56"/>
      <c r="D19" s="364"/>
      <c r="E19" s="364"/>
      <c r="F19" s="364"/>
      <c r="G19" s="364"/>
      <c r="H19" s="350"/>
      <c r="I19" s="302"/>
    </row>
    <row r="20" spans="1:9" ht="9.6" customHeight="1">
      <c r="A20" s="52"/>
      <c r="B20" s="371"/>
      <c r="C20" s="371"/>
      <c r="D20" s="372"/>
      <c r="E20" s="371"/>
      <c r="F20" s="371"/>
      <c r="G20" s="373"/>
      <c r="H20" s="371"/>
      <c r="I20" s="371"/>
    </row>
    <row r="21" spans="1:9" s="57" customFormat="1" ht="3" customHeight="1">
      <c r="A21" s="53"/>
      <c r="B21" s="374"/>
      <c r="C21" s="374"/>
      <c r="D21" s="372"/>
      <c r="E21" s="372"/>
      <c r="F21" s="372"/>
      <c r="G21" s="375"/>
      <c r="H21" s="372"/>
      <c r="I21" s="372"/>
    </row>
    <row r="22" spans="1:9" s="57" customFormat="1" ht="15" customHeight="1">
      <c r="A22" s="53"/>
      <c r="B22" s="447" t="s">
        <v>241</v>
      </c>
      <c r="C22" s="604"/>
      <c r="D22" s="604"/>
      <c r="E22" s="604"/>
      <c r="F22" s="604"/>
      <c r="G22" s="604"/>
      <c r="H22" s="604"/>
      <c r="I22" s="604"/>
    </row>
    <row r="23" spans="1:9" s="57" customFormat="1" ht="12" customHeight="1">
      <c r="A23" s="53"/>
      <c r="B23" s="604" t="s">
        <v>242</v>
      </c>
      <c r="C23" s="604"/>
      <c r="D23" s="604"/>
      <c r="E23" s="604"/>
      <c r="F23" s="604"/>
      <c r="G23" s="604"/>
      <c r="H23" s="604"/>
      <c r="I23" s="604"/>
    </row>
    <row r="24" spans="1:9" s="57" customFormat="1" ht="5.25" customHeight="1">
      <c r="A24" s="53"/>
      <c r="B24" s="56"/>
      <c r="C24" s="56"/>
      <c r="D24" s="56"/>
      <c r="E24" s="56"/>
      <c r="F24" s="56"/>
      <c r="G24" s="56"/>
      <c r="H24" s="56"/>
      <c r="I24" s="56"/>
    </row>
    <row r="25" spans="1:9" ht="15" customHeight="1">
      <c r="A25" s="52"/>
      <c r="B25" s="56"/>
      <c r="C25" s="56"/>
      <c r="D25" s="56"/>
      <c r="E25" s="56"/>
      <c r="F25" s="364"/>
      <c r="G25" s="364"/>
      <c r="H25" s="56"/>
      <c r="I25" s="56"/>
    </row>
    <row r="26" spans="1:9" ht="29.25" customHeight="1">
      <c r="A26" s="52"/>
      <c r="B26" s="605" t="s">
        <v>243</v>
      </c>
      <c r="C26" s="605"/>
      <c r="D26" s="605"/>
      <c r="E26" s="605"/>
      <c r="F26" s="605"/>
      <c r="G26" s="605"/>
      <c r="H26" s="605"/>
      <c r="I26" s="605"/>
    </row>
    <row r="27" spans="1:9" s="12" customFormat="1" ht="66.75" customHeight="1">
      <c r="A27" s="11"/>
      <c r="B27" s="605"/>
      <c r="C27" s="605"/>
      <c r="D27" s="605"/>
      <c r="E27" s="605"/>
      <c r="F27" s="605"/>
      <c r="G27" s="605"/>
      <c r="H27" s="605"/>
      <c r="I27" s="605"/>
    </row>
    <row r="28" spans="1:9" ht="1.5" customHeight="1">
      <c r="A28" s="52"/>
      <c r="B28" s="605"/>
      <c r="C28" s="605"/>
      <c r="D28" s="605"/>
      <c r="E28" s="605"/>
      <c r="F28" s="605"/>
      <c r="G28" s="605"/>
      <c r="H28" s="605"/>
      <c r="I28" s="605"/>
    </row>
    <row r="29" spans="1:9" ht="25.5" customHeight="1">
      <c r="A29" s="52"/>
      <c r="B29" s="605"/>
      <c r="C29" s="605"/>
      <c r="D29" s="605"/>
      <c r="E29" s="605"/>
      <c r="F29" s="605"/>
      <c r="G29" s="605"/>
      <c r="H29" s="605"/>
      <c r="I29" s="605"/>
    </row>
    <row r="30" spans="1:9" s="57" customFormat="1" ht="42" customHeight="1">
      <c r="A30" s="53"/>
      <c r="B30" s="605"/>
      <c r="C30" s="605"/>
      <c r="D30" s="605"/>
      <c r="E30" s="605"/>
      <c r="F30" s="605"/>
      <c r="G30" s="605"/>
      <c r="H30" s="605"/>
      <c r="I30" s="605"/>
    </row>
    <row r="31" spans="1:9" ht="107.4" customHeight="1">
      <c r="A31" s="52"/>
      <c r="B31" s="605"/>
      <c r="C31" s="605"/>
      <c r="D31" s="605"/>
      <c r="E31" s="605"/>
      <c r="F31" s="605"/>
      <c r="G31" s="605"/>
      <c r="H31" s="605"/>
      <c r="I31" s="605"/>
    </row>
    <row r="32" spans="1:9" s="57" customFormat="1" ht="8.25" customHeight="1">
      <c r="A32" s="53"/>
      <c r="B32" s="376"/>
      <c r="C32" s="376"/>
      <c r="D32" s="376"/>
      <c r="E32" s="376"/>
      <c r="F32" s="376"/>
      <c r="G32" s="376"/>
      <c r="H32" s="376"/>
      <c r="I32" s="376"/>
    </row>
    <row r="33" spans="1:9" ht="5.4" customHeight="1">
      <c r="A33" s="52"/>
      <c r="B33" s="376"/>
      <c r="C33" s="376"/>
      <c r="D33" s="376"/>
      <c r="E33" s="376"/>
      <c r="F33" s="376"/>
      <c r="G33" s="376"/>
      <c r="H33" s="376"/>
      <c r="I33" s="376"/>
    </row>
    <row r="34" spans="1:9" s="57" customFormat="1" ht="35.4" customHeight="1">
      <c r="A34" s="53"/>
      <c r="B34" s="601" t="s">
        <v>244</v>
      </c>
      <c r="C34" s="601"/>
      <c r="D34" s="601"/>
      <c r="E34" s="601"/>
      <c r="F34" s="601"/>
      <c r="G34" s="601"/>
      <c r="H34" s="601"/>
      <c r="I34" s="601"/>
    </row>
    <row r="35" spans="1:9" ht="15.75" customHeight="1">
      <c r="A35" s="52"/>
      <c r="B35" s="377" t="s">
        <v>245</v>
      </c>
      <c r="C35" s="377"/>
      <c r="D35" s="377"/>
      <c r="E35" s="377"/>
      <c r="F35" s="377"/>
      <c r="G35" s="377"/>
      <c r="H35" s="377"/>
      <c r="I35" s="377"/>
    </row>
    <row r="36" spans="1:9" ht="6" customHeight="1">
      <c r="A36" s="52"/>
      <c r="B36" s="56"/>
      <c r="C36" s="56"/>
      <c r="D36" s="378"/>
      <c r="E36" s="378"/>
      <c r="F36" s="378"/>
      <c r="G36" s="378"/>
      <c r="H36" s="378"/>
      <c r="I36" s="56"/>
    </row>
    <row r="37" spans="1:9" s="57" customFormat="1" ht="15" customHeight="1">
      <c r="A37" s="53"/>
      <c r="B37" s="454" t="s">
        <v>41</v>
      </c>
      <c r="C37" s="454"/>
      <c r="D37" s="454"/>
      <c r="E37" s="454"/>
      <c r="F37" s="454"/>
      <c r="G37" s="50"/>
      <c r="H37" s="480" t="s">
        <v>42</v>
      </c>
      <c r="I37" s="480"/>
    </row>
    <row r="38" spans="1:9" s="57" customFormat="1" ht="18.75" customHeight="1">
      <c r="A38" s="62"/>
      <c r="B38" s="501">
        <f>E11</f>
        <v>0</v>
      </c>
      <c r="C38" s="501"/>
      <c r="D38" s="501"/>
      <c r="E38" s="501"/>
      <c r="F38" s="501"/>
      <c r="G38" s="56"/>
      <c r="H38" s="494" t="s">
        <v>246</v>
      </c>
      <c r="I38" s="494"/>
    </row>
    <row r="39" spans="1:9">
      <c r="A39" s="52"/>
      <c r="B39" s="454" t="s">
        <v>43</v>
      </c>
      <c r="C39" s="454"/>
      <c r="D39" s="454"/>
      <c r="E39" s="454"/>
      <c r="F39" s="454"/>
      <c r="G39" s="57"/>
      <c r="H39" s="56" t="s">
        <v>44</v>
      </c>
      <c r="I39" s="43"/>
    </row>
    <row r="40" spans="1:9" s="57" customFormat="1" ht="56.25" customHeight="1">
      <c r="A40" s="53"/>
      <c r="B40" s="493"/>
      <c r="C40" s="493"/>
      <c r="D40" s="493"/>
      <c r="E40" s="493"/>
      <c r="F40" s="493"/>
      <c r="G40" s="56"/>
      <c r="H40" s="494"/>
      <c r="I40" s="494"/>
    </row>
    <row r="41" spans="1:9">
      <c r="A41" s="52"/>
      <c r="B41" s="493"/>
      <c r="C41" s="493"/>
      <c r="D41" s="493"/>
      <c r="E41" s="493"/>
      <c r="F41" s="493"/>
      <c r="H41" s="494"/>
      <c r="I41" s="494"/>
    </row>
    <row r="42" spans="1:9" ht="12.75" customHeight="1">
      <c r="A42" s="58"/>
      <c r="B42" s="454"/>
      <c r="C42" s="454"/>
      <c r="D42" s="454"/>
      <c r="E42" s="454"/>
      <c r="F42" s="454"/>
      <c r="G42" s="454"/>
      <c r="H42" s="454"/>
      <c r="I42" s="454"/>
    </row>
    <row r="43" spans="1:9">
      <c r="A43" s="52"/>
      <c r="B43" s="53"/>
      <c r="C43" s="57"/>
      <c r="D43" s="57"/>
      <c r="E43" s="57"/>
      <c r="F43" s="57"/>
      <c r="G43" s="57"/>
      <c r="H43" s="57"/>
      <c r="I43" s="57"/>
    </row>
    <row r="44" spans="1:9">
      <c r="A44" s="52"/>
      <c r="B44" s="53"/>
      <c r="C44" s="57"/>
      <c r="D44" s="57"/>
      <c r="E44" s="57"/>
      <c r="F44" s="57"/>
      <c r="G44" s="57"/>
      <c r="H44" s="57"/>
      <c r="I44" s="57"/>
    </row>
    <row r="45" spans="1:9">
      <c r="A45" s="52"/>
      <c r="B45" s="53"/>
      <c r="C45" s="57"/>
      <c r="D45" s="57"/>
      <c r="E45" s="57"/>
      <c r="F45" s="57"/>
      <c r="G45" s="57"/>
      <c r="H45" s="57"/>
      <c r="I45" s="57"/>
    </row>
    <row r="46" spans="1:9">
      <c r="B46" s="57"/>
      <c r="C46" s="57"/>
      <c r="D46" s="57"/>
      <c r="E46" s="57"/>
      <c r="F46" s="57"/>
      <c r="G46" s="57"/>
      <c r="H46" s="57"/>
      <c r="I46" s="57"/>
    </row>
    <row r="47" spans="1:9">
      <c r="B47" s="57"/>
      <c r="C47" s="57"/>
      <c r="D47" s="57"/>
      <c r="E47" s="57"/>
      <c r="F47" s="57"/>
      <c r="G47" s="57"/>
      <c r="H47" s="57"/>
      <c r="I47" s="57"/>
    </row>
    <row r="48" spans="1:9">
      <c r="B48" s="57"/>
      <c r="C48" s="57"/>
      <c r="D48" s="57"/>
      <c r="E48" s="57"/>
      <c r="F48" s="57"/>
      <c r="G48" s="57"/>
      <c r="H48" s="57"/>
      <c r="I48" s="57"/>
    </row>
  </sheetData>
  <sheetProtection selectLockedCells="1" selectUnlockedCells="1"/>
  <mergeCells count="21">
    <mergeCell ref="B39:F39"/>
    <mergeCell ref="B40:F41"/>
    <mergeCell ref="H40:I41"/>
    <mergeCell ref="B42:I42"/>
    <mergeCell ref="B11:D11"/>
    <mergeCell ref="E11:I11"/>
    <mergeCell ref="B38:F38"/>
    <mergeCell ref="B34:I34"/>
    <mergeCell ref="B37:F37"/>
    <mergeCell ref="H37:I37"/>
    <mergeCell ref="H38:I38"/>
    <mergeCell ref="G15:I15"/>
    <mergeCell ref="F18:I18"/>
    <mergeCell ref="B22:I22"/>
    <mergeCell ref="B23:I23"/>
    <mergeCell ref="B26:I31"/>
    <mergeCell ref="D2:G4"/>
    <mergeCell ref="A3:C3"/>
    <mergeCell ref="A4:C4"/>
    <mergeCell ref="D5:G5"/>
    <mergeCell ref="E9:H9"/>
  </mergeCells>
  <pageMargins left="0.23622047244094491" right="0.23622047244094491" top="0.11811023622047245" bottom="0.11811023622047245" header="0.11811023622047245" footer="0.11811023622047245"/>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
  <sheetViews>
    <sheetView showGridLines="0" showRowColHeaders="0" workbookViewId="0">
      <selection activeCell="I25" sqref="I25"/>
    </sheetView>
  </sheetViews>
  <sheetFormatPr baseColWidth="10" defaultColWidth="11.44140625" defaultRowHeight="14.4"/>
  <cols>
    <col min="1" max="16384" width="11.44140625" style="49"/>
  </cols>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B050"/>
  </sheetPr>
  <dimension ref="A1:R86"/>
  <sheetViews>
    <sheetView topLeftCell="A58" zoomScale="85" zoomScaleNormal="85" workbookViewId="0">
      <selection activeCell="A43" sqref="A1:XFD1048576"/>
    </sheetView>
  </sheetViews>
  <sheetFormatPr baseColWidth="10" defaultRowHeight="14.4"/>
  <cols>
    <col min="1" max="1" width="18.33203125" style="49" customWidth="1"/>
    <col min="2" max="2" width="56.5546875" style="49" customWidth="1"/>
    <col min="3" max="3" width="18.5546875" style="297" customWidth="1"/>
    <col min="4" max="4" width="48.33203125" style="280" customWidth="1"/>
    <col min="5" max="5" width="1.33203125" style="49" customWidth="1"/>
    <col min="6" max="6" width="14.5546875" style="298" customWidth="1"/>
    <col min="7" max="7" width="17.33203125" style="299" customWidth="1"/>
    <col min="8" max="8" width="13.6640625" style="49" customWidth="1"/>
    <col min="9" max="16384" width="11.5546875" style="49"/>
  </cols>
  <sheetData>
    <row r="1" spans="1:18" ht="21">
      <c r="A1" s="278" t="s">
        <v>99</v>
      </c>
      <c r="C1" s="279"/>
      <c r="F1" s="281"/>
      <c r="G1" s="282"/>
    </row>
    <row r="2" spans="1:18" ht="18">
      <c r="A2" s="283"/>
      <c r="C2" s="279"/>
      <c r="F2" s="281"/>
      <c r="G2" s="282"/>
    </row>
    <row r="3" spans="1:18" ht="18">
      <c r="A3" s="283"/>
      <c r="B3" s="49" t="s">
        <v>337</v>
      </c>
      <c r="C3" s="279"/>
      <c r="F3" s="281"/>
      <c r="G3" s="282"/>
    </row>
    <row r="4" spans="1:18" ht="18">
      <c r="A4" s="283"/>
      <c r="C4" s="279"/>
      <c r="F4" s="281"/>
      <c r="G4" s="282"/>
    </row>
    <row r="5" spans="1:18" ht="18">
      <c r="A5" s="284" t="s">
        <v>100</v>
      </c>
      <c r="C5" s="279"/>
      <c r="F5" s="606" t="s">
        <v>101</v>
      </c>
      <c r="G5" s="606"/>
    </row>
    <row r="6" spans="1:18">
      <c r="C6" s="279"/>
      <c r="F6" s="281"/>
      <c r="G6" s="282"/>
      <c r="P6" s="49" t="s">
        <v>53</v>
      </c>
      <c r="Q6" s="49" t="s">
        <v>53</v>
      </c>
      <c r="R6" s="49" t="s">
        <v>54</v>
      </c>
    </row>
    <row r="7" spans="1:18" ht="31.2">
      <c r="A7" s="285" t="s">
        <v>102</v>
      </c>
      <c r="B7" s="286" t="s">
        <v>74</v>
      </c>
      <c r="C7" s="287" t="s">
        <v>103</v>
      </c>
      <c r="D7" s="288" t="s">
        <v>104</v>
      </c>
      <c r="E7" s="289"/>
      <c r="F7" s="290" t="s">
        <v>105</v>
      </c>
      <c r="G7" s="291" t="s">
        <v>106</v>
      </c>
      <c r="Q7" s="65"/>
    </row>
    <row r="8" spans="1:18">
      <c r="A8" s="385" t="s">
        <v>107</v>
      </c>
      <c r="B8" s="320" t="s">
        <v>338</v>
      </c>
      <c r="C8" s="321">
        <v>200</v>
      </c>
      <c r="D8" s="322" t="s">
        <v>209</v>
      </c>
      <c r="F8" s="292"/>
      <c r="G8" s="293" t="str">
        <f t="shared" ref="G8:G24" si="0">IF(ISERROR(C8/F8),"",C8/F8)</f>
        <v/>
      </c>
      <c r="H8" s="292"/>
      <c r="R8" s="294">
        <v>43358</v>
      </c>
    </row>
    <row r="9" spans="1:18">
      <c r="A9" s="385" t="s">
        <v>62</v>
      </c>
      <c r="B9" s="320" t="s">
        <v>339</v>
      </c>
      <c r="C9" s="321">
        <v>250</v>
      </c>
      <c r="D9" s="322" t="s">
        <v>108</v>
      </c>
      <c r="F9" s="292"/>
      <c r="G9" s="293" t="str">
        <f t="shared" si="0"/>
        <v/>
      </c>
      <c r="H9" s="292"/>
      <c r="R9" s="294">
        <v>43358</v>
      </c>
    </row>
    <row r="10" spans="1:18">
      <c r="A10" s="385" t="s">
        <v>109</v>
      </c>
      <c r="B10" s="320" t="s">
        <v>340</v>
      </c>
      <c r="C10" s="321">
        <v>300</v>
      </c>
      <c r="D10" s="322" t="s">
        <v>302</v>
      </c>
      <c r="F10" s="292"/>
      <c r="G10" s="293" t="str">
        <f t="shared" si="0"/>
        <v/>
      </c>
      <c r="H10" s="292"/>
      <c r="R10" s="49" t="s">
        <v>60</v>
      </c>
    </row>
    <row r="11" spans="1:18">
      <c r="A11" s="386" t="s">
        <v>110</v>
      </c>
      <c r="B11" s="325" t="s">
        <v>204</v>
      </c>
      <c r="C11" s="326">
        <v>95</v>
      </c>
      <c r="D11" s="327" t="s">
        <v>205</v>
      </c>
      <c r="F11" s="292"/>
      <c r="G11" s="293" t="str">
        <f t="shared" si="0"/>
        <v/>
      </c>
      <c r="H11" s="292"/>
      <c r="P11" s="295">
        <v>0</v>
      </c>
      <c r="Q11" s="295">
        <v>0.25</v>
      </c>
    </row>
    <row r="12" spans="1:18">
      <c r="A12" s="386" t="s">
        <v>112</v>
      </c>
      <c r="B12" s="325" t="s">
        <v>216</v>
      </c>
      <c r="C12" s="326">
        <v>120</v>
      </c>
      <c r="D12" s="327" t="s">
        <v>206</v>
      </c>
      <c r="F12" s="292"/>
      <c r="G12" s="293" t="str">
        <f t="shared" si="0"/>
        <v/>
      </c>
      <c r="H12" s="292"/>
      <c r="P12" s="49" t="e">
        <f>VLOOKUP(#REF!,'[3]BASE PRODUITS'!A6:E691,3,0)</f>
        <v>#REF!</v>
      </c>
      <c r="Q12" s="49" t="e">
        <f>VLOOKUP(#REF!,'[3]BASE PRODUITS'!A6:E691,3,0)</f>
        <v>#REF!</v>
      </c>
    </row>
    <row r="13" spans="1:18">
      <c r="A13" s="386" t="s">
        <v>114</v>
      </c>
      <c r="B13" s="325" t="s">
        <v>341</v>
      </c>
      <c r="C13" s="326">
        <v>230</v>
      </c>
      <c r="D13" s="327" t="s">
        <v>207</v>
      </c>
      <c r="F13" s="292"/>
      <c r="G13" s="293" t="str">
        <f t="shared" si="0"/>
        <v/>
      </c>
      <c r="H13" s="292"/>
      <c r="P13" s="296" t="s">
        <v>16</v>
      </c>
      <c r="Q13" s="49" t="s">
        <v>70</v>
      </c>
    </row>
    <row r="14" spans="1:18">
      <c r="A14" s="386" t="s">
        <v>116</v>
      </c>
      <c r="B14" s="429" t="s">
        <v>342</v>
      </c>
      <c r="C14" s="326">
        <v>280</v>
      </c>
      <c r="D14" s="327" t="s">
        <v>208</v>
      </c>
      <c r="F14" s="292"/>
      <c r="G14" s="293" t="str">
        <f t="shared" si="0"/>
        <v/>
      </c>
      <c r="H14" s="292"/>
    </row>
    <row r="15" spans="1:18">
      <c r="A15" s="387" t="s">
        <v>118</v>
      </c>
      <c r="B15" s="328" t="s">
        <v>343</v>
      </c>
      <c r="C15" s="329">
        <v>250</v>
      </c>
      <c r="D15" s="330" t="s">
        <v>120</v>
      </c>
      <c r="F15" s="292"/>
      <c r="G15" s="293" t="str">
        <f t="shared" si="0"/>
        <v/>
      </c>
      <c r="H15" s="292"/>
      <c r="P15" s="294">
        <v>43386</v>
      </c>
    </row>
    <row r="16" spans="1:18">
      <c r="A16" s="387" t="s">
        <v>119</v>
      </c>
      <c r="B16" s="328" t="s">
        <v>344</v>
      </c>
      <c r="C16" s="329">
        <v>300</v>
      </c>
      <c r="D16" s="330" t="s">
        <v>121</v>
      </c>
      <c r="F16" s="292"/>
      <c r="G16" s="293" t="str">
        <f t="shared" si="0"/>
        <v/>
      </c>
      <c r="H16" s="292"/>
    </row>
    <row r="17" spans="1:8">
      <c r="A17" s="387" t="s">
        <v>63</v>
      </c>
      <c r="B17" s="328" t="s">
        <v>345</v>
      </c>
      <c r="C17" s="329">
        <v>350</v>
      </c>
      <c r="D17" s="330" t="s">
        <v>123</v>
      </c>
      <c r="F17" s="292"/>
      <c r="G17" s="293" t="str">
        <f t="shared" si="0"/>
        <v/>
      </c>
      <c r="H17" s="292"/>
    </row>
    <row r="18" spans="1:8">
      <c r="A18" s="388" t="s">
        <v>122</v>
      </c>
      <c r="B18" s="332" t="s">
        <v>346</v>
      </c>
      <c r="C18" s="333">
        <v>180</v>
      </c>
      <c r="D18" s="334" t="s">
        <v>127</v>
      </c>
      <c r="F18" s="292"/>
      <c r="G18" s="293" t="str">
        <f t="shared" si="0"/>
        <v/>
      </c>
      <c r="H18" s="292"/>
    </row>
    <row r="19" spans="1:8">
      <c r="A19" s="388" t="s">
        <v>124</v>
      </c>
      <c r="B19" s="332" t="s">
        <v>347</v>
      </c>
      <c r="C19" s="333">
        <v>230</v>
      </c>
      <c r="D19" s="334" t="s">
        <v>129</v>
      </c>
      <c r="F19" s="292"/>
      <c r="G19" s="293" t="str">
        <f t="shared" si="0"/>
        <v/>
      </c>
      <c r="H19" s="292"/>
    </row>
    <row r="20" spans="1:8">
      <c r="A20" s="388" t="s">
        <v>125</v>
      </c>
      <c r="B20" s="332" t="s">
        <v>348</v>
      </c>
      <c r="C20" s="333">
        <v>280</v>
      </c>
      <c r="D20" s="334" t="s">
        <v>131</v>
      </c>
      <c r="F20" s="292"/>
      <c r="G20" s="293" t="str">
        <f t="shared" si="0"/>
        <v/>
      </c>
      <c r="H20" s="292"/>
    </row>
    <row r="21" spans="1:8">
      <c r="A21" s="389" t="s">
        <v>126</v>
      </c>
      <c r="B21" s="335" t="s">
        <v>349</v>
      </c>
      <c r="C21" s="336">
        <v>180</v>
      </c>
      <c r="D21" s="337" t="s">
        <v>113</v>
      </c>
      <c r="F21" s="292"/>
      <c r="G21" s="293" t="str">
        <f t="shared" si="0"/>
        <v/>
      </c>
      <c r="H21" s="292"/>
    </row>
    <row r="22" spans="1:8">
      <c r="A22" s="389" t="s">
        <v>128</v>
      </c>
      <c r="B22" s="335" t="s">
        <v>350</v>
      </c>
      <c r="C22" s="336">
        <v>230</v>
      </c>
      <c r="D22" s="337" t="s">
        <v>115</v>
      </c>
      <c r="F22" s="292"/>
      <c r="G22" s="293" t="str">
        <f t="shared" si="0"/>
        <v/>
      </c>
      <c r="H22" s="292"/>
    </row>
    <row r="23" spans="1:8">
      <c r="A23" s="389" t="s">
        <v>130</v>
      </c>
      <c r="B23" s="335" t="s">
        <v>351</v>
      </c>
      <c r="C23" s="336">
        <v>280</v>
      </c>
      <c r="D23" s="337" t="s">
        <v>117</v>
      </c>
      <c r="F23" s="292"/>
      <c r="G23" s="293" t="str">
        <f t="shared" si="0"/>
        <v/>
      </c>
      <c r="H23" s="292"/>
    </row>
    <row r="24" spans="1:8">
      <c r="A24" s="386" t="s">
        <v>132</v>
      </c>
      <c r="B24" s="325" t="s">
        <v>352</v>
      </c>
      <c r="C24" s="338">
        <v>210</v>
      </c>
      <c r="D24" s="327" t="s">
        <v>209</v>
      </c>
      <c r="F24" s="292"/>
      <c r="G24" s="293" t="str">
        <f t="shared" si="0"/>
        <v/>
      </c>
    </row>
    <row r="25" spans="1:8">
      <c r="A25" s="386" t="s">
        <v>133</v>
      </c>
      <c r="B25" s="339" t="s">
        <v>353</v>
      </c>
      <c r="C25" s="340">
        <v>260</v>
      </c>
      <c r="D25" s="341" t="s">
        <v>210</v>
      </c>
      <c r="E25" s="315"/>
      <c r="F25" s="316"/>
    </row>
    <row r="26" spans="1:8">
      <c r="A26" s="386" t="s">
        <v>136</v>
      </c>
      <c r="B26" s="339" t="s">
        <v>354</v>
      </c>
      <c r="C26" s="340">
        <v>310</v>
      </c>
      <c r="D26" s="341" t="s">
        <v>211</v>
      </c>
    </row>
    <row r="27" spans="1:8">
      <c r="A27" s="390" t="s">
        <v>217</v>
      </c>
      <c r="B27" s="391" t="s">
        <v>303</v>
      </c>
      <c r="C27" s="392">
        <v>220</v>
      </c>
      <c r="D27" s="393" t="s">
        <v>304</v>
      </c>
    </row>
    <row r="28" spans="1:8">
      <c r="A28" s="394" t="s">
        <v>138</v>
      </c>
      <c r="B28" s="395" t="s">
        <v>355</v>
      </c>
      <c r="C28" s="396">
        <v>210</v>
      </c>
      <c r="D28" s="397" t="s">
        <v>305</v>
      </c>
    </row>
    <row r="29" spans="1:8">
      <c r="A29" s="394" t="s">
        <v>139</v>
      </c>
      <c r="B29" s="395" t="s">
        <v>356</v>
      </c>
      <c r="C29" s="396">
        <v>260</v>
      </c>
      <c r="D29" s="397" t="s">
        <v>306</v>
      </c>
    </row>
    <row r="30" spans="1:8">
      <c r="A30" s="387" t="s">
        <v>140</v>
      </c>
      <c r="B30" s="328" t="s">
        <v>307</v>
      </c>
      <c r="C30" s="329">
        <v>100</v>
      </c>
      <c r="D30" s="330" t="s">
        <v>308</v>
      </c>
    </row>
    <row r="31" spans="1:8">
      <c r="A31" s="398" t="s">
        <v>141</v>
      </c>
      <c r="B31" s="345" t="s">
        <v>309</v>
      </c>
      <c r="C31" s="346">
        <v>150</v>
      </c>
      <c r="D31" s="347" t="s">
        <v>310</v>
      </c>
    </row>
    <row r="32" spans="1:8">
      <c r="A32" s="430" t="s">
        <v>142</v>
      </c>
      <c r="B32" s="431" t="s">
        <v>357</v>
      </c>
      <c r="C32" s="432">
        <v>180</v>
      </c>
      <c r="D32" s="433" t="s">
        <v>311</v>
      </c>
    </row>
    <row r="33" spans="1:8">
      <c r="A33" s="430" t="s">
        <v>143</v>
      </c>
      <c r="B33" s="431" t="s">
        <v>358</v>
      </c>
      <c r="C33" s="432">
        <v>230</v>
      </c>
      <c r="D33" s="433" t="s">
        <v>312</v>
      </c>
    </row>
    <row r="34" spans="1:8">
      <c r="A34" s="430" t="s">
        <v>144</v>
      </c>
      <c r="B34" s="431" t="s">
        <v>359</v>
      </c>
      <c r="C34" s="432">
        <v>280</v>
      </c>
      <c r="D34" s="433" t="s">
        <v>313</v>
      </c>
    </row>
    <row r="35" spans="1:8">
      <c r="A35" s="434" t="s">
        <v>145</v>
      </c>
      <c r="B35" s="435" t="s">
        <v>134</v>
      </c>
      <c r="C35" s="436">
        <v>150</v>
      </c>
      <c r="D35" s="437" t="s">
        <v>135</v>
      </c>
    </row>
    <row r="36" spans="1:8">
      <c r="A36" s="434" t="s">
        <v>146</v>
      </c>
      <c r="B36" s="435" t="s">
        <v>134</v>
      </c>
      <c r="C36" s="436">
        <v>100</v>
      </c>
      <c r="D36" s="437" t="s">
        <v>137</v>
      </c>
    </row>
    <row r="37" spans="1:8">
      <c r="A37" s="434" t="s">
        <v>147</v>
      </c>
      <c r="B37" s="435" t="s">
        <v>148</v>
      </c>
      <c r="C37" s="436">
        <v>10</v>
      </c>
      <c r="D37" s="437" t="s">
        <v>149</v>
      </c>
    </row>
    <row r="38" spans="1:8">
      <c r="A38" s="434" t="s">
        <v>150</v>
      </c>
      <c r="B38" s="435" t="s">
        <v>151</v>
      </c>
      <c r="C38" s="436">
        <v>40</v>
      </c>
      <c r="D38" s="437" t="s">
        <v>152</v>
      </c>
    </row>
    <row r="39" spans="1:8">
      <c r="A39" s="434" t="s">
        <v>153</v>
      </c>
      <c r="B39" s="435" t="s">
        <v>154</v>
      </c>
      <c r="C39" s="436">
        <v>80</v>
      </c>
      <c r="D39" s="437" t="s">
        <v>155</v>
      </c>
    </row>
    <row r="40" spans="1:8">
      <c r="A40" s="388" t="s">
        <v>156</v>
      </c>
      <c r="B40" s="342" t="s">
        <v>218</v>
      </c>
      <c r="C40" s="343"/>
      <c r="D40" s="344"/>
    </row>
    <row r="41" spans="1:8">
      <c r="A41" s="399" t="s">
        <v>157</v>
      </c>
      <c r="B41" s="331" t="s">
        <v>360</v>
      </c>
      <c r="C41" s="323">
        <v>0</v>
      </c>
      <c r="D41" s="324" t="s">
        <v>111</v>
      </c>
      <c r="F41" s="292"/>
      <c r="G41" s="293" t="str">
        <f>IF(ISERROR(C41/F41),"",C41/F41)</f>
        <v/>
      </c>
      <c r="H41" s="292"/>
    </row>
    <row r="42" spans="1:8">
      <c r="A42" s="438" t="s">
        <v>95</v>
      </c>
      <c r="B42" s="439" t="s">
        <v>361</v>
      </c>
      <c r="C42" s="440">
        <v>30</v>
      </c>
      <c r="D42" s="441"/>
    </row>
    <row r="43" spans="1:8">
      <c r="A43" s="438" t="s">
        <v>158</v>
      </c>
      <c r="B43" s="439" t="s">
        <v>362</v>
      </c>
      <c r="C43" s="440">
        <v>20</v>
      </c>
      <c r="D43" s="441"/>
    </row>
    <row r="44" spans="1:8">
      <c r="A44" s="400" t="s">
        <v>314</v>
      </c>
      <c r="B44" s="401" t="s">
        <v>315</v>
      </c>
      <c r="C44" s="402"/>
      <c r="D44" s="403"/>
    </row>
    <row r="45" spans="1:8">
      <c r="A45" s="442" t="s">
        <v>316</v>
      </c>
      <c r="B45" s="65" t="s">
        <v>317</v>
      </c>
      <c r="C45" s="383">
        <v>0</v>
      </c>
      <c r="D45" s="384" t="s">
        <v>318</v>
      </c>
    </row>
    <row r="46" spans="1:8">
      <c r="A46" s="398" t="s">
        <v>81</v>
      </c>
      <c r="B46" s="345" t="s">
        <v>363</v>
      </c>
      <c r="C46" s="346">
        <v>180</v>
      </c>
      <c r="D46" s="347" t="s">
        <v>311</v>
      </c>
    </row>
    <row r="47" spans="1:8">
      <c r="A47" s="398" t="s">
        <v>364</v>
      </c>
      <c r="B47" s="345" t="s">
        <v>365</v>
      </c>
      <c r="C47" s="346">
        <v>230</v>
      </c>
      <c r="D47" s="347" t="s">
        <v>312</v>
      </c>
    </row>
    <row r="48" spans="1:8">
      <c r="A48" s="398" t="s">
        <v>366</v>
      </c>
      <c r="B48" s="345" t="s">
        <v>367</v>
      </c>
      <c r="C48" s="346">
        <v>280</v>
      </c>
      <c r="D48" s="347" t="s">
        <v>313</v>
      </c>
    </row>
    <row r="49" spans="1:4">
      <c r="A49" s="443" t="s">
        <v>368</v>
      </c>
      <c r="B49" s="444" t="s">
        <v>369</v>
      </c>
      <c r="C49" s="392">
        <v>75</v>
      </c>
      <c r="D49" s="393" t="s">
        <v>370</v>
      </c>
    </row>
    <row r="50" spans="1:4">
      <c r="A50" s="443" t="s">
        <v>371</v>
      </c>
      <c r="B50" s="444" t="s">
        <v>372</v>
      </c>
      <c r="C50" s="392">
        <v>75</v>
      </c>
      <c r="D50" s="393" t="s">
        <v>373</v>
      </c>
    </row>
    <row r="51" spans="1:4">
      <c r="A51" s="443" t="s">
        <v>374</v>
      </c>
      <c r="B51" s="444" t="s">
        <v>375</v>
      </c>
      <c r="C51" s="392">
        <v>100</v>
      </c>
      <c r="D51" s="393" t="s">
        <v>376</v>
      </c>
    </row>
    <row r="52" spans="1:4">
      <c r="A52" s="443" t="s">
        <v>377</v>
      </c>
      <c r="B52" s="444" t="s">
        <v>378</v>
      </c>
      <c r="C52" s="392">
        <v>125</v>
      </c>
      <c r="D52" s="393" t="s">
        <v>379</v>
      </c>
    </row>
    <row r="53" spans="1:4">
      <c r="A53" s="443" t="s">
        <v>380</v>
      </c>
      <c r="B53" s="444" t="s">
        <v>381</v>
      </c>
      <c r="C53" s="392">
        <v>75</v>
      </c>
      <c r="D53" s="393" t="s">
        <v>373</v>
      </c>
    </row>
    <row r="54" spans="1:4">
      <c r="A54" s="443" t="s">
        <v>382</v>
      </c>
      <c r="B54" s="444" t="s">
        <v>383</v>
      </c>
      <c r="C54" s="392">
        <v>100</v>
      </c>
      <c r="D54" s="393" t="s">
        <v>376</v>
      </c>
    </row>
    <row r="55" spans="1:4">
      <c r="A55" s="443" t="s">
        <v>384</v>
      </c>
      <c r="B55" s="444" t="s">
        <v>385</v>
      </c>
      <c r="C55" s="392">
        <v>125</v>
      </c>
      <c r="D55" s="393" t="s">
        <v>379</v>
      </c>
    </row>
    <row r="56" spans="1:4">
      <c r="A56" s="443" t="s">
        <v>386</v>
      </c>
      <c r="B56" s="444" t="s">
        <v>387</v>
      </c>
      <c r="C56" s="392">
        <v>75</v>
      </c>
      <c r="D56" s="393" t="s">
        <v>373</v>
      </c>
    </row>
    <row r="57" spans="1:4">
      <c r="A57" s="443" t="s">
        <v>388</v>
      </c>
      <c r="B57" s="444" t="s">
        <v>389</v>
      </c>
      <c r="C57" s="392">
        <v>100</v>
      </c>
      <c r="D57" s="393" t="s">
        <v>376</v>
      </c>
    </row>
    <row r="58" spans="1:4">
      <c r="A58" s="443" t="s">
        <v>390</v>
      </c>
      <c r="B58" s="444" t="s">
        <v>391</v>
      </c>
      <c r="C58" s="392">
        <v>125</v>
      </c>
      <c r="D58" s="393" t="s">
        <v>379</v>
      </c>
    </row>
    <row r="59" spans="1:4">
      <c r="A59" s="443" t="s">
        <v>392</v>
      </c>
      <c r="B59" s="444" t="s">
        <v>393</v>
      </c>
      <c r="C59" s="392">
        <v>75</v>
      </c>
      <c r="D59" s="393" t="s">
        <v>394</v>
      </c>
    </row>
    <row r="60" spans="1:4">
      <c r="A60" s="443" t="s">
        <v>395</v>
      </c>
      <c r="B60" s="444" t="s">
        <v>393</v>
      </c>
      <c r="C60" s="392">
        <v>150</v>
      </c>
      <c r="D60" s="393" t="s">
        <v>396</v>
      </c>
    </row>
    <row r="61" spans="1:4">
      <c r="A61" s="443" t="s">
        <v>397</v>
      </c>
      <c r="B61" s="444" t="s">
        <v>398</v>
      </c>
      <c r="C61" s="392">
        <v>150</v>
      </c>
      <c r="D61" s="393" t="s">
        <v>399</v>
      </c>
    </row>
    <row r="62" spans="1:4">
      <c r="A62" s="390" t="s">
        <v>400</v>
      </c>
      <c r="B62" s="391" t="s">
        <v>401</v>
      </c>
      <c r="C62" s="392">
        <v>90</v>
      </c>
      <c r="D62" s="393" t="s">
        <v>399</v>
      </c>
    </row>
    <row r="63" spans="1:4">
      <c r="A63" s="390" t="s">
        <v>402</v>
      </c>
      <c r="B63" s="391" t="s">
        <v>403</v>
      </c>
      <c r="C63" s="392">
        <v>10</v>
      </c>
      <c r="D63" s="393"/>
    </row>
    <row r="64" spans="1:4">
      <c r="A64" s="390" t="s">
        <v>404</v>
      </c>
      <c r="B64" s="391" t="s">
        <v>405</v>
      </c>
      <c r="C64" s="392">
        <v>75</v>
      </c>
      <c r="D64" s="393" t="s">
        <v>406</v>
      </c>
    </row>
    <row r="65" spans="1:4">
      <c r="A65" s="390" t="s">
        <v>407</v>
      </c>
      <c r="B65" s="391" t="s">
        <v>408</v>
      </c>
      <c r="C65" s="392">
        <v>100</v>
      </c>
      <c r="D65" s="393" t="s">
        <v>409</v>
      </c>
    </row>
    <row r="66" spans="1:4">
      <c r="A66" s="390" t="s">
        <v>410</v>
      </c>
      <c r="B66" s="391" t="s">
        <v>411</v>
      </c>
      <c r="C66" s="392">
        <v>75</v>
      </c>
      <c r="D66" s="393" t="s">
        <v>406</v>
      </c>
    </row>
    <row r="67" spans="1:4">
      <c r="A67" s="390" t="s">
        <v>412</v>
      </c>
      <c r="B67" s="391" t="s">
        <v>413</v>
      </c>
      <c r="C67" s="392">
        <v>100</v>
      </c>
      <c r="D67" s="393" t="s">
        <v>409</v>
      </c>
    </row>
    <row r="68" spans="1:4">
      <c r="A68" s="390" t="s">
        <v>414</v>
      </c>
      <c r="B68" s="391" t="s">
        <v>415</v>
      </c>
      <c r="C68" s="392">
        <v>75</v>
      </c>
      <c r="D68" s="393" t="s">
        <v>406</v>
      </c>
    </row>
    <row r="69" spans="1:4">
      <c r="A69" s="390" t="s">
        <v>416</v>
      </c>
      <c r="B69" s="391" t="s">
        <v>417</v>
      </c>
      <c r="C69" s="392">
        <v>100</v>
      </c>
      <c r="D69" s="393" t="s">
        <v>409</v>
      </c>
    </row>
    <row r="70" spans="1:4">
      <c r="A70" s="390" t="s">
        <v>418</v>
      </c>
      <c r="B70" s="391" t="s">
        <v>419</v>
      </c>
      <c r="C70" s="392">
        <v>75</v>
      </c>
      <c r="D70" s="393" t="s">
        <v>420</v>
      </c>
    </row>
    <row r="71" spans="1:4">
      <c r="A71" s="390" t="s">
        <v>421</v>
      </c>
      <c r="B71" s="391" t="s">
        <v>422</v>
      </c>
      <c r="C71" s="392">
        <v>75</v>
      </c>
      <c r="D71" s="393" t="s">
        <v>420</v>
      </c>
    </row>
    <row r="72" spans="1:4">
      <c r="A72" s="390" t="s">
        <v>423</v>
      </c>
      <c r="B72" s="391" t="s">
        <v>424</v>
      </c>
      <c r="C72" s="392">
        <v>75</v>
      </c>
      <c r="D72" s="393" t="s">
        <v>406</v>
      </c>
    </row>
    <row r="73" spans="1:4">
      <c r="A73" s="390" t="s">
        <v>425</v>
      </c>
      <c r="B73" s="391" t="s">
        <v>426</v>
      </c>
      <c r="C73" s="392">
        <v>100</v>
      </c>
      <c r="D73" s="393" t="s">
        <v>409</v>
      </c>
    </row>
    <row r="74" spans="1:4">
      <c r="A74" s="390" t="s">
        <v>427</v>
      </c>
      <c r="B74" s="391" t="s">
        <v>428</v>
      </c>
      <c r="C74" s="392">
        <v>75</v>
      </c>
      <c r="D74" s="393" t="s">
        <v>406</v>
      </c>
    </row>
    <row r="75" spans="1:4">
      <c r="A75" s="390" t="s">
        <v>429</v>
      </c>
      <c r="B75" s="391" t="s">
        <v>430</v>
      </c>
      <c r="C75" s="392">
        <v>100</v>
      </c>
      <c r="D75" s="393" t="s">
        <v>409</v>
      </c>
    </row>
    <row r="76" spans="1:4">
      <c r="A76" s="608" t="s">
        <v>437</v>
      </c>
      <c r="B76" s="609" t="s">
        <v>438</v>
      </c>
      <c r="C76" s="610"/>
      <c r="D76" s="611"/>
    </row>
    <row r="77" spans="1:4">
      <c r="A77" s="612" t="s">
        <v>439</v>
      </c>
      <c r="B77" s="613" t="s">
        <v>440</v>
      </c>
      <c r="C77" s="396">
        <v>100</v>
      </c>
      <c r="D77" s="397" t="s">
        <v>441</v>
      </c>
    </row>
    <row r="78" spans="1:4">
      <c r="A78" s="612" t="s">
        <v>442</v>
      </c>
      <c r="B78" s="613" t="s">
        <v>443</v>
      </c>
      <c r="C78" s="396">
        <v>180</v>
      </c>
      <c r="D78" s="397" t="s">
        <v>311</v>
      </c>
    </row>
    <row r="79" spans="1:4">
      <c r="A79" s="612" t="s">
        <v>444</v>
      </c>
      <c r="B79" s="613" t="s">
        <v>445</v>
      </c>
      <c r="C79" s="396">
        <v>250</v>
      </c>
      <c r="D79" s="397" t="s">
        <v>446</v>
      </c>
    </row>
    <row r="80" spans="1:4">
      <c r="A80" s="614" t="s">
        <v>447</v>
      </c>
      <c r="B80" s="615" t="s">
        <v>448</v>
      </c>
      <c r="C80" s="616">
        <v>75</v>
      </c>
      <c r="D80" s="617" t="s">
        <v>406</v>
      </c>
    </row>
    <row r="81" spans="1:4">
      <c r="A81" s="614" t="s">
        <v>449</v>
      </c>
      <c r="B81" s="615" t="s">
        <v>450</v>
      </c>
      <c r="C81" s="616">
        <v>100</v>
      </c>
      <c r="D81" s="617" t="s">
        <v>409</v>
      </c>
    </row>
    <row r="82" spans="1:4">
      <c r="A82" s="618" t="s">
        <v>451</v>
      </c>
      <c r="B82" s="619" t="s">
        <v>452</v>
      </c>
      <c r="C82" s="620">
        <v>110</v>
      </c>
      <c r="D82" s="621" t="s">
        <v>453</v>
      </c>
    </row>
    <row r="83" spans="1:4">
      <c r="A83" s="618" t="s">
        <v>454</v>
      </c>
      <c r="B83" s="619" t="s">
        <v>455</v>
      </c>
      <c r="C83" s="620">
        <v>170</v>
      </c>
      <c r="D83" s="621" t="s">
        <v>456</v>
      </c>
    </row>
    <row r="84" spans="1:4">
      <c r="A84" s="388" t="s">
        <v>431</v>
      </c>
      <c r="B84" s="332" t="s">
        <v>432</v>
      </c>
      <c r="C84" s="607">
        <v>210</v>
      </c>
      <c r="D84" s="334" t="s">
        <v>209</v>
      </c>
    </row>
    <row r="85" spans="1:4">
      <c r="A85" s="388" t="s">
        <v>433</v>
      </c>
      <c r="B85" s="342" t="s">
        <v>434</v>
      </c>
      <c r="C85" s="343">
        <v>260</v>
      </c>
      <c r="D85" s="344" t="s">
        <v>210</v>
      </c>
    </row>
    <row r="86" spans="1:4">
      <c r="A86" s="388" t="s">
        <v>435</v>
      </c>
      <c r="B86" s="342" t="s">
        <v>436</v>
      </c>
      <c r="C86" s="343">
        <v>310</v>
      </c>
      <c r="D86" s="344" t="s">
        <v>211</v>
      </c>
    </row>
  </sheetData>
  <mergeCells count="1">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BIRTHDAY SESSION</vt:lpstr>
      <vt:lpstr>DOSSIER</vt:lpstr>
      <vt:lpstr>CONTRAT</vt:lpstr>
      <vt:lpstr>ACCOMPTE</vt:lpstr>
      <vt:lpstr>CGV </vt:lpstr>
      <vt:lpstr>FACTURE</vt:lpstr>
      <vt:lpstr>AUTORISATION DE PUBLICATION</vt:lpstr>
      <vt:lpstr>RAPPEL</vt:lpstr>
      <vt:lpstr>BASE PRODUITS</vt:lpstr>
      <vt:lpstr>DOSSIER!PA</vt:lpstr>
      <vt:lpstr>PA</vt:lpstr>
      <vt:lpstr>ACCOMPTE!Zone_d_impression</vt:lpstr>
      <vt:lpstr>'AUTORISATION DE PUBLICATION'!Zone_d_impression</vt:lpstr>
      <vt:lpstr>'BIRTHDAY SESSION'!Zone_d_impression</vt:lpstr>
      <vt:lpstr>'CGV '!Zone_d_impression</vt:lpstr>
      <vt:lpstr>CONTRAT!Zone_d_impression</vt:lpstr>
      <vt:lpstr>DOSSIER!Zone_d_impression</vt:lpstr>
      <vt:lpstr>FACTURE!Zone_d_impression</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dc:creator>
  <cp:lastModifiedBy>Céline Mahieu</cp:lastModifiedBy>
  <cp:lastPrinted>2023-03-07T12:30:51Z</cp:lastPrinted>
  <dcterms:created xsi:type="dcterms:W3CDTF">2020-04-16T07:45:16Z</dcterms:created>
  <dcterms:modified xsi:type="dcterms:W3CDTF">2026-09-29T12:34:57Z</dcterms:modified>
</cp:coreProperties>
</file>