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708" yWindow="216" windowWidth="13176" windowHeight="9756" tabRatio="421"/>
  </bookViews>
  <sheets>
    <sheet name="CORPORATE" sheetId="1" r:id="rId1"/>
    <sheet name="DOSSIER" sheetId="9" state="hidden" r:id="rId2"/>
    <sheet name="CONTRAT" sheetId="3" state="hidden" r:id="rId3"/>
    <sheet name="ACCOMPTE" sheetId="4" state="hidden" r:id="rId4"/>
    <sheet name="CGV " sheetId="14" state="hidden" r:id="rId5"/>
    <sheet name="FACTURE" sheetId="5" state="hidden" r:id="rId6"/>
    <sheet name="AUTORISATION DE PUBLICATION" sheetId="12" state="hidden" r:id="rId7"/>
    <sheet name="RAPPEL" sheetId="10" state="hidden" r:id="rId8"/>
    <sheet name="BASE PRODUITS" sheetId="6" state="hidden" r:id="rId9"/>
  </sheets>
  <externalReferences>
    <externalReference r:id="rId10"/>
    <externalReference r:id="rId11"/>
    <externalReference r:id="rId12"/>
  </externalReferences>
  <definedNames>
    <definedName name="PA" localSheetId="1">DOSSIER!$A$2:$I$45</definedName>
    <definedName name="PA" localSheetId="7">#REF!</definedName>
    <definedName name="PA">CORPORATE!$A$2:$I$52</definedName>
    <definedName name="TotalDépensesMensuelles" localSheetId="3">SUM(#REF!)</definedName>
    <definedName name="TotalDépensesMensuelles" localSheetId="6">SUM(#REF!)</definedName>
    <definedName name="TotalDépensesMensuelles" localSheetId="8">SUM(#REF!)</definedName>
    <definedName name="TotalDépensesMensuelles" localSheetId="4">SUM(#REF!)</definedName>
    <definedName name="TotalDépensesMensuelles" localSheetId="2">SUM(#REF!)</definedName>
    <definedName name="TotalDépensesMensuelles" localSheetId="1">SUM(#REF!)</definedName>
    <definedName name="TotalDépensesMensuelles" localSheetId="5">SUM(#REF!)</definedName>
    <definedName name="TotalDépensesMensuelles">SUM(#REF!)</definedName>
    <definedName name="TotalRevenusMensuels" localSheetId="3">SUM(#REF!)</definedName>
    <definedName name="TotalRevenusMensuels" localSheetId="6">SUM(#REF!)</definedName>
    <definedName name="TotalRevenusMensuels" localSheetId="8">SUM(#REF!)</definedName>
    <definedName name="TotalRevenusMensuels" localSheetId="4">SUM(#REF!)</definedName>
    <definedName name="TotalRevenusMensuels" localSheetId="2">SUM(#REF!)</definedName>
    <definedName name="TotalRevenusMensuels" localSheetId="1">SUM(#REF!)</definedName>
    <definedName name="TotalRevenusMensuels" localSheetId="5">SUM(#REF!)</definedName>
    <definedName name="TotalRevenusMensuels">SUM(#REF!)</definedName>
    <definedName name="Z_7CC668C6_3844_4CC0_92CD_1DDF109DC849_.wvu.PrintArea" localSheetId="0" hidden="1">CORPORATE!$A$1:$I$52</definedName>
    <definedName name="Z_7CC668C6_3844_4CC0_92CD_1DDF109DC849_.wvu.PrintArea" localSheetId="1" hidden="1">DOSSIER!$A$1:$I$43</definedName>
    <definedName name="_xlnm.Print_Area" localSheetId="3">ACCOMPTE!$A$1:$I$65</definedName>
    <definedName name="_xlnm.Print_Area" localSheetId="6">'AUTORISATION DE PUBLICATION'!$A$2:$I$42</definedName>
    <definedName name="_xlnm.Print_Area" localSheetId="4">'CGV '!$A$1:$C$113</definedName>
    <definedName name="_xlnm.Print_Area" localSheetId="2">CONTRAT!$A$1:$I$52</definedName>
    <definedName name="_xlnm.Print_Area" localSheetId="0">CORPORATE!$A$1:$K$67</definedName>
    <definedName name="_xlnm.Print_Area" localSheetId="1">DOSSIER!$A$1:$K$58</definedName>
    <definedName name="_xlnm.Print_Area" localSheetId="5">FACTURE!$B$3:$I$66</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D24" i="5"/>
  <c r="D23"/>
  <c r="G41" i="6"/>
  <c r="G24"/>
  <c r="G23"/>
  <c r="G22"/>
  <c r="G21"/>
  <c r="G20"/>
  <c r="G19"/>
  <c r="G18"/>
  <c r="G17"/>
  <c r="G16"/>
  <c r="G15"/>
  <c r="G14"/>
  <c r="G13"/>
  <c r="Q12"/>
  <c r="P12"/>
  <c r="G12"/>
  <c r="G11"/>
  <c r="G10"/>
  <c r="G9"/>
  <c r="G8"/>
  <c r="F27" i="9"/>
  <c r="B38" i="12"/>
  <c r="D15"/>
  <c r="E11"/>
  <c r="E9"/>
  <c r="F10" i="4"/>
  <c r="F11" i="5" s="1"/>
  <c r="G14" i="4"/>
  <c r="G15" i="5" s="1"/>
  <c r="G13" i="4"/>
  <c r="G14" i="5" s="1"/>
  <c r="G12" i="4"/>
  <c r="G13" i="5" s="1"/>
  <c r="G11" i="4"/>
  <c r="G12" i="5" s="1"/>
  <c r="F56" i="9"/>
  <c r="E54"/>
  <c r="E52"/>
  <c r="F49"/>
  <c r="E49"/>
  <c r="I20" i="3" l="1"/>
  <c r="I17" i="9"/>
  <c r="C45"/>
  <c r="F17"/>
  <c r="G17"/>
  <c r="D17"/>
  <c r="C23" i="3"/>
  <c r="D23" i="4"/>
  <c r="D24"/>
  <c r="H16" i="5"/>
  <c r="D6"/>
  <c r="G6"/>
  <c r="D40" s="1"/>
  <c r="D5" i="4"/>
  <c r="H15"/>
  <c r="H25" i="9"/>
  <c r="E25"/>
  <c r="H23"/>
  <c r="G15"/>
  <c r="G19"/>
  <c r="D19"/>
  <c r="I15"/>
  <c r="F15"/>
  <c r="D15"/>
  <c r="H13"/>
  <c r="F13"/>
  <c r="D13"/>
  <c r="D11"/>
  <c r="D29" i="4"/>
  <c r="D28"/>
  <c r="D27"/>
  <c r="D26"/>
  <c r="D25"/>
  <c r="D22"/>
  <c r="D28" i="5"/>
  <c r="D27"/>
  <c r="D26"/>
  <c r="D41" i="4"/>
  <c r="F8"/>
  <c r="D42" i="5"/>
  <c r="F9"/>
  <c r="K52"/>
  <c r="H52"/>
  <c r="L52" s="1"/>
  <c r="L51"/>
  <c r="K51"/>
  <c r="L50"/>
  <c r="K50"/>
  <c r="L49"/>
  <c r="K49"/>
  <c r="K48"/>
  <c r="L47"/>
  <c r="K47"/>
  <c r="K46"/>
  <c r="H46"/>
  <c r="L48" s="1"/>
  <c r="K45"/>
  <c r="L44"/>
  <c r="K44"/>
  <c r="H44"/>
  <c r="L46" s="1"/>
  <c r="L43"/>
  <c r="K43"/>
  <c r="H43"/>
  <c r="L45" s="1"/>
  <c r="L42"/>
  <c r="K42"/>
  <c r="L41"/>
  <c r="K41"/>
  <c r="L40"/>
  <c r="K40"/>
  <c r="K39"/>
  <c r="H39"/>
  <c r="L39"/>
  <c r="K38"/>
  <c r="H38"/>
  <c r="L38" s="1"/>
  <c r="K37"/>
  <c r="H37"/>
  <c r="L37" s="1"/>
  <c r="K36"/>
  <c r="H36"/>
  <c r="L36" s="1"/>
  <c r="K35"/>
  <c r="H35"/>
  <c r="L35" s="1"/>
  <c r="L34"/>
  <c r="K34"/>
  <c r="L33"/>
  <c r="K33"/>
  <c r="L32"/>
  <c r="K32"/>
  <c r="L31"/>
  <c r="K31"/>
  <c r="L30"/>
  <c r="K30"/>
  <c r="L29"/>
  <c r="K29"/>
  <c r="L28"/>
  <c r="K28"/>
  <c r="L27"/>
  <c r="K27"/>
  <c r="L26"/>
  <c r="K26"/>
  <c r="L25"/>
  <c r="K25"/>
  <c r="L24"/>
  <c r="K24"/>
  <c r="L23"/>
  <c r="K23"/>
  <c r="L22"/>
  <c r="K22"/>
  <c r="Q14"/>
  <c r="P14"/>
  <c r="K51" i="4"/>
  <c r="H51"/>
  <c r="L51" s="1"/>
  <c r="L50"/>
  <c r="K50"/>
  <c r="L49"/>
  <c r="K49"/>
  <c r="L48"/>
  <c r="K48"/>
  <c r="L47"/>
  <c r="K47"/>
  <c r="K46"/>
  <c r="K45"/>
  <c r="H45"/>
  <c r="K44"/>
  <c r="H44"/>
  <c r="L46" s="1"/>
  <c r="L43"/>
  <c r="K43"/>
  <c r="H43"/>
  <c r="L45" s="1"/>
  <c r="L42"/>
  <c r="K42"/>
  <c r="H42"/>
  <c r="L44" s="1"/>
  <c r="L41"/>
  <c r="K41"/>
  <c r="L40"/>
  <c r="K40"/>
  <c r="L39"/>
  <c r="K39"/>
  <c r="D39"/>
  <c r="K38"/>
  <c r="H38"/>
  <c r="L38" s="1"/>
  <c r="K37"/>
  <c r="H37"/>
  <c r="L37" s="1"/>
  <c r="L36"/>
  <c r="K36"/>
  <c r="H36"/>
  <c r="K35"/>
  <c r="H35"/>
  <c r="L35" s="1"/>
  <c r="K34"/>
  <c r="H34"/>
  <c r="L34"/>
  <c r="L33"/>
  <c r="K33"/>
  <c r="H33"/>
  <c r="K32"/>
  <c r="H32"/>
  <c r="L32" s="1"/>
  <c r="K31"/>
  <c r="H31"/>
  <c r="L31" s="1"/>
  <c r="L30"/>
  <c r="K30"/>
  <c r="L29"/>
  <c r="K29"/>
  <c r="L28"/>
  <c r="K28"/>
  <c r="L27"/>
  <c r="K27"/>
  <c r="L26"/>
  <c r="K26"/>
  <c r="L25"/>
  <c r="K25"/>
  <c r="L24"/>
  <c r="K24"/>
  <c r="L23"/>
  <c r="K23"/>
  <c r="K22"/>
  <c r="L22"/>
  <c r="L21"/>
  <c r="K21"/>
  <c r="Q13"/>
  <c r="P13"/>
  <c r="D11" i="3"/>
  <c r="E9"/>
  <c r="C41" s="1"/>
  <c r="B45" s="1"/>
  <c r="H23"/>
  <c r="E23"/>
  <c r="F13"/>
  <c r="D13"/>
  <c r="H20"/>
  <c r="G20"/>
  <c r="D20"/>
  <c r="G15" i="12" s="1"/>
  <c r="G18" i="3"/>
  <c r="D18"/>
  <c r="H40" i="5"/>
  <c r="H42" s="1"/>
  <c r="H39" i="4"/>
  <c r="H41" s="1"/>
  <c r="L52" l="1"/>
  <c r="L53" i="5"/>
</calcChain>
</file>

<file path=xl/sharedStrings.xml><?xml version="1.0" encoding="utf-8"?>
<sst xmlns="http://schemas.openxmlformats.org/spreadsheetml/2006/main" count="656" uniqueCount="446">
  <si>
    <t>Adresse:</t>
  </si>
  <si>
    <t>Type de séance:</t>
  </si>
  <si>
    <t>Mail:</t>
  </si>
  <si>
    <t>N° de téléphone</t>
  </si>
  <si>
    <t xml:space="preserve">Ville: </t>
  </si>
  <si>
    <t>Code postal:</t>
  </si>
  <si>
    <t>Mode paiement acompte 50 €</t>
  </si>
  <si>
    <t>Date convenue de la séance:</t>
  </si>
  <si>
    <t>Demande de paiement en plusieurs fois?</t>
  </si>
  <si>
    <t>livraison des photos après le dernier paiement</t>
  </si>
  <si>
    <t>(sans être mentionné)</t>
  </si>
  <si>
    <t>Autorisation de publication site et réseaux sociaux:</t>
  </si>
  <si>
    <t>Comment m'avez-vous connu?</t>
  </si>
  <si>
    <t>Merci d'avoir le pris le temps de compléter le questionnaire.</t>
  </si>
  <si>
    <t>Mode de paiement du reste :</t>
  </si>
  <si>
    <t>GROSSESSE</t>
  </si>
  <si>
    <t>taille:</t>
  </si>
  <si>
    <t>ex: 1m75</t>
  </si>
  <si>
    <t>Une chose que je dois savoir sur vous ou bébé? (santé? Allergie?...)</t>
  </si>
  <si>
    <t>Heure:</t>
  </si>
  <si>
    <t>OUI/NON</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</si>
  <si>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</si>
  <si>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</si>
  <si>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</si>
  <si>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</si>
  <si>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</si>
  <si>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</si>
  <si>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</si>
  <si>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</si>
  <si>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</si>
  <si>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</si>
  <si>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</si>
  <si>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</si>
  <si>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</si>
  <si>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</si>
  <si>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</si>
  <si>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</si>
  <si>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</si>
  <si>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</si>
  <si>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</si>
  <si>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</si>
  <si>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</si>
  <si>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</si>
  <si>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</si>
  <si>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</si>
  <si>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</si>
  <si>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</si>
  <si>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</si>
  <si>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</si>
  <si>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</si>
  <si>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</si>
  <si>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</si>
  <si>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</si>
  <si>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</si>
  <si>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</si>
  <si>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</si>
  <si>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</si>
  <si>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</si>
  <si>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</si>
  <si>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</si>
  <si>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</si>
  <si>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</si>
  <si>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</si>
  <si>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</si>
  <si>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</si>
  <si>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</si>
  <si>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</si>
  <si>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</si>
  <si>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</si>
  <si>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</si>
  <si>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</si>
  <si>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</si>
  <si>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</si>
  <si>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</si>
  <si>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</si>
  <si>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</si>
  <si>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</si>
  <si>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</si>
  <si>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</si>
  <si>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</si>
  <si>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</si>
  <si>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</si>
  <si>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</si>
  <si>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</si>
  <si>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</si>
  <si>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</si>
  <si>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</si>
  <si>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</si>
  <si>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</si>
  <si>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</si>
  <si>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</si>
  <si>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</si>
  <si>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</si>
  <si>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</si>
  <si>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</si>
  <si>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</si>
  <si>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</si>
  <si>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</si>
  <si>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</si>
  <si>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</si>
  <si>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</si>
  <si>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</si>
  <si>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</si>
  <si>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</si>
  <si>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</si>
  <si>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</si>
  <si>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</si>
  <si>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</si>
  <si>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</si>
  <si>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</si>
  <si>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</si>
  <si>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</si>
  <si>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</si>
  <si>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</si>
  <si>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</si>
  <si>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</si>
  <si>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</si>
  <si>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</si>
  <si>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</si>
  <si>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</si>
  <si>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</si>
  <si>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</si>
  <si>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</si>
  <si>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</si>
  <si>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</si>
  <si>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</si>
  <si>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</si>
  <si>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</si>
  <si>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</si>
  <si>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</si>
  <si>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</si>
  <si>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</si>
  <si>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</si>
  <si>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</si>
  <si>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</si>
  <si>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</si>
  <si>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</si>
  <si>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</si>
  <si>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</si>
  <si>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</si>
  <si>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</si>
  <si>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</si>
  <si>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</si>
  <si>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</si>
  <si>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</si>
  <si>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</si>
  <si>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</si>
  <si>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</si>
  <si>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</si>
  <si>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</si>
  <si>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</si>
  <si>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</si>
  <si>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</si>
  <si>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</si>
  <si>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</si>
  <si>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</si>
  <si>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</si>
  <si>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Nom de la réservation:</t>
  </si>
  <si>
    <t>TYPE DE SEANCE RESERVEE</t>
  </si>
  <si>
    <t>Date:</t>
  </si>
  <si>
    <t>FORMULE</t>
  </si>
  <si>
    <t>NB:</t>
  </si>
  <si>
    <t>AUTORISATION PUBLI:</t>
  </si>
  <si>
    <t>MOYEN PAIEMENT ACOMPTE</t>
  </si>
  <si>
    <t>MOYEN RESTE JOUR J</t>
  </si>
  <si>
    <t>AVANT SEANCE</t>
  </si>
  <si>
    <t>APRES SEANCE</t>
  </si>
  <si>
    <t>QUESTIONNAIRE</t>
  </si>
  <si>
    <t xml:space="preserve">RESERVATION </t>
  </si>
  <si>
    <t>PHOTO</t>
  </si>
  <si>
    <t>CHOIX</t>
  </si>
  <si>
    <t>FACTURE</t>
  </si>
  <si>
    <t>PDF</t>
  </si>
  <si>
    <t>ENVOI</t>
  </si>
  <si>
    <t>RECEPTION</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</si>
  <si>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</si>
  <si>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</si>
  <si>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</si>
  <si>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</si>
  <si>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</si>
  <si>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</si>
  <si>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</si>
  <si>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</si>
  <si>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</si>
  <si>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</si>
  <si>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</si>
  <si>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</si>
  <si>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</si>
  <si>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</si>
  <si>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</si>
  <si>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</si>
  <si>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</si>
  <si>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</si>
  <si>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</si>
  <si>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DOCS A FAIRE</t>
  </si>
  <si>
    <t>CLASSER LES BESTE</t>
  </si>
  <si>
    <t>N° CLIENT</t>
  </si>
  <si>
    <t>N° FACT</t>
  </si>
  <si>
    <t>Notes:</t>
  </si>
  <si>
    <t>Supplément bain de lait?</t>
  </si>
  <si>
    <t>SUPPLEMENT BAIN DE LAIT</t>
  </si>
  <si>
    <t>5 PHOTOS solo</t>
  </si>
  <si>
    <t>10 PHOTOS duo</t>
  </si>
  <si>
    <t>10 PHOTOS SOLO</t>
  </si>
  <si>
    <t>20 PHOTOS SOLO</t>
  </si>
  <si>
    <t>10 PHOTOS / 1H</t>
  </si>
  <si>
    <t>20 PHOTOS /1H</t>
  </si>
  <si>
    <t>30 PHOTOS /1H30</t>
  </si>
  <si>
    <t>SUPPORTS?</t>
  </si>
  <si>
    <t>OPTION</t>
  </si>
  <si>
    <t>OPTION MAGAZINE</t>
  </si>
  <si>
    <t>SUPPLEMENT BAIN E LAIT</t>
  </si>
  <si>
    <t>P20</t>
  </si>
  <si>
    <t>SUPPORT</t>
  </si>
  <si>
    <r>
      <t xml:space="preserve">Merci de remplir ce questionnaire, les réponses me permettront de préparer au mieux la séance pour la rendre inoubliable. Merci de de pas enregistrer ce document en pdf mais </t>
    </r>
    <r>
      <rPr>
        <b/>
        <i/>
        <u/>
        <sz val="9"/>
        <color indexed="8"/>
        <rFont val="Calibri"/>
        <family val="2"/>
      </rPr>
      <t xml:space="preserve">le laisser au même format. </t>
    </r>
    <r>
      <rPr>
        <b/>
        <i/>
        <sz val="9"/>
        <color indexed="8"/>
        <rFont val="Calibri"/>
        <family val="2"/>
      </rPr>
      <t>Me l'envoyer à celinemahieu@yahoo.fr</t>
    </r>
  </si>
  <si>
    <t>QUESTIONS PRISE DE VUE</t>
  </si>
  <si>
    <t>Avez-vous des complexes particuliers?</t>
  </si>
  <si>
    <t>pour coller parfaitement à vos attentes, voilà quelques questions afin de savoir ce que vous attendez</t>
  </si>
  <si>
    <t>Aimez vous les photos les yeux fermées?</t>
  </si>
  <si>
    <t>QUESTIONS POST TRAITEMENT</t>
  </si>
  <si>
    <t>Aimeriez-vous des photos en noir et blanc?</t>
  </si>
  <si>
    <t>OUI QUELQUES UNES / NON</t>
  </si>
  <si>
    <t>Aimez-vous les effets particuliers? Reflet? Paillettes?</t>
  </si>
  <si>
    <t>Avez-vous des complexes particuliers? quoi?</t>
  </si>
  <si>
    <t>CELINE MAHIEU EI</t>
  </si>
  <si>
    <t>OUI</t>
  </si>
  <si>
    <t>16H</t>
  </si>
  <si>
    <t>QUESTION</t>
  </si>
  <si>
    <t xml:space="preserve">Qu'attendez-vous de la séance? </t>
  </si>
  <si>
    <t>http://celinemahieuphotographie.fr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</si>
  <si>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</si>
  <si>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r>
      <t xml:space="preserve">     Mundolsheim          celinemahieu@yahoo.fr         06-88-79-47-89        http://celinemahieuphothographie.fr    / </t>
    </r>
    <r>
      <rPr>
        <sz val="10"/>
        <color indexed="8"/>
        <rFont val="GeosansLight"/>
      </rPr>
      <t>Siret: 838 567 402 00014</t>
    </r>
  </si>
  <si>
    <t>L'acompte est à régler 10 jours minimum avant la séance et le restant est du le jour de la séance.</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</si>
  <si>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</si>
  <si>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</si>
  <si>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</si>
  <si>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</si>
  <si>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</si>
  <si>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</si>
  <si>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</si>
  <si>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</si>
  <si>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t>MAHIEU CELINE</t>
  </si>
  <si>
    <t>Nom + prénom de la cliente</t>
  </si>
  <si>
    <t>Nom de famille et Prénom de la cliente</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</si>
  <si>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</si>
  <si>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</si>
  <si>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</si>
  <si>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</si>
  <si>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</si>
  <si>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</si>
  <si>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</si>
  <si>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</si>
  <si>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</si>
  <si>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</si>
  <si>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</si>
  <si>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</si>
  <si>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</si>
  <si>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</si>
  <si>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</si>
  <si>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</si>
  <si>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</si>
  <si>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</si>
  <si>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</si>
  <si>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</si>
  <si>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</si>
  <si>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</si>
  <si>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</si>
  <si>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</si>
  <si>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</si>
  <si>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</si>
  <si>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</si>
  <si>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</si>
  <si>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</si>
  <si>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</si>
  <si>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</si>
  <si>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</si>
  <si>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</si>
  <si>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</si>
  <si>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</si>
  <si>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</si>
  <si>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</si>
  <si>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</si>
  <si>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</si>
  <si>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</si>
  <si>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</si>
  <si>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</si>
  <si>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</si>
  <si>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</si>
  <si>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</si>
  <si>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</si>
  <si>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</si>
  <si>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</si>
  <si>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</si>
  <si>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</si>
  <si>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</si>
  <si>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Nb de photos / formule/ tarifs</t>
  </si>
  <si>
    <t>MAQUILLAGE COIFFURE 50€ / NON</t>
  </si>
  <si>
    <t>OPTION MAQUILLAGE COIFFURE</t>
  </si>
  <si>
    <t>30 PHOTOS / 2H</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</si>
  <si>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</si>
  <si>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</si>
  <si>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</si>
  <si>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</si>
  <si>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</si>
  <si>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</si>
  <si>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</si>
  <si>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</si>
  <si>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</si>
  <si>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</si>
  <si>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</si>
  <si>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P37</t>
  </si>
  <si>
    <t>TARIFS 2023</t>
  </si>
  <si>
    <t>P38</t>
  </si>
  <si>
    <t>OFFRE AUTORISATION DE PUBLICATION</t>
  </si>
  <si>
    <t>2 PHOTOS OFFERTES</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</si>
  <si>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</si>
  <si>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</si>
  <si>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VIREMENT/PAYPAL/CHEQUE</t>
  </si>
  <si>
    <t>VIREMENT/PAYPAL/CB/CHEQUE/ESPECES</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</si>
  <si>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</si>
  <si>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</si>
  <si>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</si>
  <si>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</si>
  <si>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</si>
  <si>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</si>
  <si>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</si>
  <si>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</si>
  <si>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</si>
  <si>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</si>
  <si>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</si>
  <si>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</si>
  <si>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SIGNATURE</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</si>
  <si>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</si>
  <si>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</si>
  <si>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</si>
  <si>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</si>
  <si>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</si>
  <si>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</si>
  <si>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</si>
  <si>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</si>
  <si>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</si>
  <si>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</si>
  <si>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</si>
  <si>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</si>
  <si>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</si>
  <si>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</si>
  <si>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</si>
  <si>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</si>
  <si>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</si>
  <si>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</si>
  <si>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</si>
  <si>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</si>
  <si>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</si>
  <si>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</si>
  <si>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</si>
  <si>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</si>
  <si>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</si>
  <si>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</si>
  <si>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</si>
  <si>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P40</t>
  </si>
  <si>
    <t>SEANCE COUPLE FORMULE "SIGNATURE"</t>
  </si>
  <si>
    <t>P41</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</si>
  <si>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</si>
  <si>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</si>
  <si>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</si>
  <si>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</si>
  <si>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</si>
  <si>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</si>
  <si>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</si>
  <si>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</si>
  <si>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</si>
  <si>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</si>
  <si>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</si>
  <si>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</si>
  <si>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</si>
  <si>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</si>
  <si>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</si>
  <si>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</si>
  <si>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</si>
  <si>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</si>
  <si>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</si>
  <si>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</si>
  <si>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</si>
  <si>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</si>
  <si>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</si>
  <si>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</si>
  <si>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</si>
  <si>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</si>
  <si>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</si>
  <si>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</si>
  <si>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</si>
  <si>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</si>
  <si>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</si>
  <si>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</si>
  <si>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</si>
  <si>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</si>
  <si>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</si>
  <si>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</si>
  <si>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</si>
  <si>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</si>
  <si>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</si>
  <si>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</si>
  <si>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</si>
  <si>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</si>
  <si>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</si>
  <si>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</si>
  <si>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</si>
  <si>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</si>
  <si>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</si>
  <si>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</si>
  <si>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</si>
  <si>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</si>
  <si>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</si>
  <si>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</si>
  <si>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</si>
  <si>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</si>
  <si>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</si>
  <si>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</si>
  <si>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</si>
  <si>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</si>
  <si>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</si>
  <si>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</si>
  <si>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</si>
  <si>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</si>
  <si>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</si>
  <si>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</si>
  <si>
    <t>Nom de famille et prénom du client:</t>
  </si>
  <si>
    <t>Age cu client:</t>
  </si>
  <si>
    <t>le client porte-t-il des lunettes qu'il souhaite garder?</t>
  </si>
  <si>
    <t>CORPORATE</t>
  </si>
  <si>
    <t>1 photos offertes si OUI</t>
  </si>
  <si>
    <t>PHOTOS POUR CV? RESEAUX SOCIAUX? SITE INTERNET?</t>
  </si>
  <si>
    <t>si oui lequel</t>
  </si>
  <si>
    <t>Allez-vous ramener un accessoire?</t>
  </si>
  <si>
    <t>ex: ordinateur, bloc note,….</t>
  </si>
  <si>
    <t>Quel est votre métier?</t>
  </si>
  <si>
    <t>P70</t>
  </si>
  <si>
    <t>EXTRA</t>
  </si>
  <si>
    <t>P71</t>
  </si>
  <si>
    <t>SEANCE CORPORATE FORMULE "ESSENTIEL"</t>
  </si>
  <si>
    <t>45 MIN /6 PHOTOS</t>
  </si>
  <si>
    <t>P72</t>
  </si>
  <si>
    <t>SEANCE CORPORATE FORMULE "SIGNATURE"</t>
  </si>
  <si>
    <t>P73</t>
  </si>
  <si>
    <t>SEANCE CORPORATE  FORMULE "PRESTIGE"</t>
  </si>
  <si>
    <t>1H30 /20 PHOTOS</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</si>
</sst>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1">
    <font>
      <sz val="11"/>
      <color theme="1"/>
      <name val="Calibri"/>
      <family val="2"/>
      <scheme val="minor"/>
    </font>
    <font>
      <sz val="10"/>
      <color indexed="8"/>
      <name val="Calibri"/>
      <family val="2"/>
    </font>
    <font>
      <sz val="10"/>
      <color indexed="8"/>
      <name val="GeosansLight"/>
    </font>
    <font>
      <sz val="11"/>
      <color indexed="8"/>
      <name val="GeosansLight"/>
    </font>
    <font>
      <b/>
      <i/>
      <u/>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10"/>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b/>
      <sz val="9"/>
      <color theme="1"/>
      <name val="Calibri"/>
      <family val="2"/>
      <scheme val="minor"/>
    </font>
    <font>
      <sz val="7"/>
      <color theme="1"/>
      <name val="Calibri"/>
      <family val="2"/>
      <scheme val="minor"/>
    </font>
    <font>
      <sz val="9"/>
      <color theme="1"/>
      <name val="Calibri"/>
      <family val="2"/>
      <scheme val="minor"/>
    </font>
    <font>
      <i/>
      <sz val="9"/>
      <color theme="1"/>
      <name val="Calibri"/>
      <family val="2"/>
      <scheme val="minor"/>
    </font>
    <font>
      <sz val="10"/>
      <color rgb="FFFF0000"/>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theme="1"/>
      <name val="Calibri"/>
      <family val="2"/>
      <scheme val="minor"/>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b/>
      <i/>
      <sz val="11"/>
      <color theme="1"/>
      <name val="Calibri"/>
      <family val="2"/>
      <scheme val="minor"/>
    </font>
    <font>
      <sz val="6"/>
      <color theme="1"/>
      <name val="Calibri"/>
      <family val="2"/>
      <scheme val="minor"/>
    </font>
    <font>
      <sz val="28"/>
      <color theme="0"/>
      <name val="Segoe Script"/>
      <family val="4"/>
    </font>
    <font>
      <sz val="40"/>
      <color theme="0"/>
      <name val="Arial Rounded MT Bold"/>
      <family val="2"/>
    </font>
    <font>
      <sz val="8"/>
      <color rgb="FFFF0000"/>
      <name val="Calibri"/>
      <family val="2"/>
      <scheme val="minor"/>
    </font>
    <font>
      <i/>
      <sz val="6"/>
      <color theme="1"/>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9"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bgColor indexed="64"/>
      </patternFill>
    </fill>
  </fills>
  <borders count="58">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thick">
        <color theme="4"/>
      </bottom>
      <diagonal/>
    </border>
    <border>
      <left/>
      <right/>
      <top style="medium">
        <color theme="2" tint="-9.9948118533890809E-2"/>
      </top>
      <bottom style="medium">
        <color theme="2" tint="-9.9948118533890809E-2"/>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bottom style="dashed">
        <color indexed="64"/>
      </bottom>
      <diagonal/>
    </border>
    <border>
      <left style="dotted">
        <color indexed="64"/>
      </left>
      <right/>
      <top/>
      <bottom/>
      <diagonal/>
    </border>
  </borders>
  <cellStyleXfs count="16">
    <xf numFmtId="0" fontId="0" fillId="0" borderId="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43" fontId="6" fillId="0" borderId="0" applyFont="0" applyFill="0" applyBorder="0" applyAlignment="0" applyProtection="0"/>
    <xf numFmtId="0" fontId="9" fillId="0" borderId="0">
      <alignment vertical="center"/>
    </xf>
    <xf numFmtId="0" fontId="6" fillId="0" borderId="0"/>
    <xf numFmtId="0" fontId="6" fillId="0" borderId="0">
      <alignment wrapText="1"/>
    </xf>
    <xf numFmtId="9" fontId="6"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Protection="0">
      <alignment horizontal="left" vertical="center"/>
    </xf>
    <xf numFmtId="0" fontId="13" fillId="0" borderId="0" applyNumberFormat="0" applyFill="0" applyBorder="0" applyProtection="0">
      <alignment vertical="top"/>
    </xf>
    <xf numFmtId="0" fontId="12" fillId="0" borderId="43" applyNumberFormat="0" applyFill="0" applyAlignment="0" applyProtection="0"/>
    <xf numFmtId="0" fontId="14" fillId="0" borderId="0" applyNumberFormat="0" applyFill="0" applyBorder="0" applyProtection="0">
      <alignment horizontal="right" vertical="center"/>
    </xf>
    <xf numFmtId="0" fontId="15" fillId="0" borderId="44" applyNumberFormat="0" applyFill="0" applyAlignment="0" applyProtection="0"/>
    <xf numFmtId="0" fontId="6" fillId="0" borderId="0" applyNumberFormat="0" applyFont="0" applyFill="0" applyBorder="0" applyProtection="0">
      <alignment horizontal="center"/>
    </xf>
    <xf numFmtId="0" fontId="16" fillId="0" borderId="0" applyNumberFormat="0" applyFill="0" applyBorder="0" applyAlignment="0" applyProtection="0"/>
  </cellStyleXfs>
  <cellXfs count="622">
    <xf numFmtId="0" fontId="0" fillId="0" borderId="0" xfId="0"/>
    <xf numFmtId="0" fontId="0" fillId="0" borderId="0" xfId="0" applyAlignment="1">
      <alignment vertical="center"/>
    </xf>
    <xf numFmtId="0" fontId="0" fillId="0" borderId="0" xfId="0"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18" fillId="2" borderId="0" xfId="0" applyFont="1" applyFill="1" applyBorder="1" applyAlignment="1">
      <alignment horizontal="right" vertical="center"/>
    </xf>
    <xf numFmtId="0" fontId="18" fillId="2" borderId="0" xfId="0" applyFont="1" applyFill="1" applyBorder="1" applyAlignment="1">
      <alignment vertical="center"/>
    </xf>
    <xf numFmtId="0" fontId="0" fillId="2" borderId="0" xfId="0" applyFill="1" applyAlignment="1">
      <alignment vertical="center"/>
    </xf>
    <xf numFmtId="0" fontId="18" fillId="0" borderId="0" xfId="0" applyFont="1" applyBorder="1" applyAlignment="1">
      <alignment vertical="center"/>
    </xf>
    <xf numFmtId="0" fontId="18" fillId="2" borderId="0" xfId="0" applyFont="1" applyFill="1" applyAlignment="1">
      <alignment horizontal="center" vertical="center"/>
    </xf>
    <xf numFmtId="0" fontId="18" fillId="2" borderId="1" xfId="0" applyFont="1" applyFill="1" applyBorder="1" applyAlignment="1">
      <alignment vertical="center"/>
    </xf>
    <xf numFmtId="0" fontId="18" fillId="0" borderId="0" xfId="0" applyFont="1" applyAlignment="1">
      <alignment vertical="center" wrapText="1"/>
    </xf>
    <xf numFmtId="0" fontId="0" fillId="0" borderId="0" xfId="0" applyAlignment="1">
      <alignment vertical="center" wrapText="1"/>
    </xf>
    <xf numFmtId="0" fontId="19" fillId="2" borderId="0" xfId="0" applyFont="1" applyFill="1" applyAlignment="1">
      <alignment vertical="center"/>
    </xf>
    <xf numFmtId="6" fontId="21" fillId="2" borderId="0" xfId="0" applyNumberFormat="1" applyFont="1" applyFill="1" applyBorder="1" applyAlignment="1">
      <alignment vertical="center"/>
    </xf>
    <xf numFmtId="0" fontId="18" fillId="2" borderId="0" xfId="0" applyFont="1" applyFill="1" applyAlignment="1">
      <alignment horizontal="center"/>
    </xf>
    <xf numFmtId="0" fontId="19"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3" fillId="2" borderId="1" xfId="0" applyFont="1" applyFill="1" applyBorder="1" applyAlignment="1">
      <alignment vertical="center"/>
    </xf>
    <xf numFmtId="0" fontId="18" fillId="3" borderId="0" xfId="0" applyFont="1" applyFill="1" applyBorder="1" applyAlignment="1">
      <alignment horizontal="right" vertical="center"/>
    </xf>
    <xf numFmtId="0" fontId="20" fillId="2" borderId="0" xfId="0" applyFont="1" applyFill="1" applyBorder="1" applyAlignment="1">
      <alignment horizontal="center" vertical="center"/>
    </xf>
    <xf numFmtId="0" fontId="26" fillId="2" borderId="0" xfId="0" applyFont="1" applyFill="1" applyBorder="1" applyAlignment="1">
      <alignment vertical="center"/>
    </xf>
    <xf numFmtId="0" fontId="27"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pplyBorder="1" applyAlignment="1">
      <alignment horizontal="center" vertical="center"/>
    </xf>
    <xf numFmtId="0" fontId="18" fillId="3" borderId="0" xfId="0" applyFont="1" applyFill="1" applyBorder="1" applyAlignment="1">
      <alignment horizontal="center" vertical="center"/>
    </xf>
    <xf numFmtId="0" fontId="18" fillId="2" borderId="1" xfId="0" applyFont="1" applyFill="1" applyBorder="1" applyAlignment="1">
      <alignment horizontal="center" vertical="center"/>
    </xf>
    <xf numFmtId="0" fontId="20" fillId="3" borderId="0" xfId="0" applyFont="1" applyFill="1" applyBorder="1" applyAlignment="1">
      <alignment horizontal="center" vertical="center"/>
    </xf>
    <xf numFmtId="0" fontId="19" fillId="2" borderId="0" xfId="0"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0" fontId="18" fillId="3" borderId="0" xfId="0" applyFont="1" applyFill="1" applyAlignment="1">
      <alignment vertical="center"/>
    </xf>
    <xf numFmtId="14" fontId="18" fillId="3" borderId="0" xfId="0" applyNumberFormat="1" applyFont="1" applyFill="1" applyBorder="1" applyAlignment="1">
      <alignment horizontal="center" vertical="center"/>
    </xf>
    <xf numFmtId="6" fontId="18" fillId="3" borderId="2" xfId="0" applyNumberFormat="1" applyFont="1" applyFill="1" applyBorder="1" applyAlignment="1">
      <alignment horizontal="center" vertical="center"/>
    </xf>
    <xf numFmtId="0" fontId="28" fillId="0" borderId="1" xfId="0" applyFont="1" applyBorder="1" applyAlignment="1">
      <alignment vertical="center"/>
    </xf>
    <xf numFmtId="0" fontId="28" fillId="2" borderId="1" xfId="0" applyFont="1" applyFill="1" applyBorder="1" applyAlignment="1">
      <alignment vertical="center"/>
    </xf>
    <xf numFmtId="0" fontId="24" fillId="0" borderId="0" xfId="0" applyFont="1" applyAlignment="1">
      <alignment vertical="center"/>
    </xf>
    <xf numFmtId="0" fontId="26" fillId="0" borderId="0" xfId="0" applyFont="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6" fillId="2" borderId="0" xfId="0" applyNumberFormat="1" applyFont="1" applyFill="1" applyBorder="1" applyAlignment="1">
      <alignment horizontal="center" vertical="center"/>
    </xf>
    <xf numFmtId="6" fontId="18"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45"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19" fillId="2" borderId="0" xfId="0" applyFont="1" applyFill="1" applyBorder="1" applyAlignment="1">
      <alignment horizontal="center" vertical="center"/>
    </xf>
    <xf numFmtId="0" fontId="18" fillId="2" borderId="0" xfId="0" applyFont="1" applyFill="1" applyBorder="1" applyAlignment="1">
      <alignment horizontal="right" vertical="center"/>
    </xf>
    <xf numFmtId="0" fontId="18" fillId="2" borderId="0" xfId="0" applyFont="1" applyFill="1" applyBorder="1" applyAlignment="1">
      <alignment vertical="center"/>
    </xf>
    <xf numFmtId="0" fontId="0" fillId="2" borderId="0" xfId="0" applyFill="1" applyAlignment="1">
      <alignment vertical="center"/>
    </xf>
    <xf numFmtId="0" fontId="18" fillId="0" borderId="0" xfId="0" applyFont="1" applyBorder="1" applyAlignment="1">
      <alignment vertical="center"/>
    </xf>
    <xf numFmtId="0" fontId="18" fillId="2" borderId="0" xfId="0" applyFont="1" applyFill="1" applyAlignment="1">
      <alignment horizontal="center" vertical="center"/>
    </xf>
    <xf numFmtId="0" fontId="18" fillId="3"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Alignment="1">
      <alignment vertical="center"/>
    </xf>
    <xf numFmtId="0" fontId="18" fillId="0" borderId="0" xfId="0" applyFont="1" applyAlignment="1">
      <alignment horizontal="center" vertical="center"/>
    </xf>
    <xf numFmtId="8" fontId="22" fillId="0" borderId="0" xfId="0" applyNumberFormat="1" applyFont="1" applyAlignment="1">
      <alignment horizontal="center" vertical="center"/>
    </xf>
    <xf numFmtId="0" fontId="0" fillId="2" borderId="0" xfId="0" applyFill="1"/>
    <xf numFmtId="0" fontId="18" fillId="3" borderId="0" xfId="0" applyFont="1" applyFill="1" applyAlignment="1">
      <alignment horizontal="center" vertical="center"/>
    </xf>
    <xf numFmtId="0" fontId="0" fillId="2" borderId="46" xfId="0" applyFill="1" applyBorder="1" applyProtection="1">
      <protection locked="0"/>
    </xf>
    <xf numFmtId="0" fontId="0" fillId="2" borderId="47" xfId="0" applyFill="1" applyBorder="1" applyProtection="1">
      <protection locked="0"/>
    </xf>
    <xf numFmtId="0" fontId="0" fillId="2" borderId="48" xfId="0" applyFill="1" applyBorder="1" applyProtection="1">
      <protection locked="0"/>
    </xf>
    <xf numFmtId="0" fontId="0" fillId="2" borderId="0" xfId="0" applyFill="1" applyBorder="1" applyProtection="1">
      <protection locked="0"/>
    </xf>
    <xf numFmtId="0" fontId="29" fillId="2" borderId="49" xfId="0" applyFont="1" applyFill="1" applyBorder="1" applyProtection="1">
      <protection locked="0"/>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0" fontId="29" fillId="0" borderId="4" xfId="0" applyFont="1" applyBorder="1" applyProtection="1">
      <protection locked="0"/>
    </xf>
    <xf numFmtId="0" fontId="0" fillId="0" borderId="48" xfId="0" applyBorder="1" applyProtection="1">
      <protection locked="0"/>
    </xf>
    <xf numFmtId="0" fontId="29" fillId="0" borderId="49" xfId="0" applyFont="1" applyBorder="1" applyProtection="1">
      <protection locked="0"/>
    </xf>
    <xf numFmtId="0" fontId="0" fillId="0" borderId="49" xfId="0" applyBorder="1" applyProtection="1">
      <protection locked="0"/>
    </xf>
    <xf numFmtId="0" fontId="31" fillId="4" borderId="5" xfId="0" applyFont="1" applyFill="1" applyBorder="1" applyProtection="1">
      <protection locked="0"/>
    </xf>
    <xf numFmtId="0" fontId="0" fillId="4" borderId="3" xfId="0" applyFill="1" applyBorder="1" applyProtection="1">
      <protection locked="0"/>
    </xf>
    <xf numFmtId="0" fontId="0" fillId="3" borderId="5" xfId="0" applyFill="1" applyBorder="1" applyProtection="1">
      <protection locked="0"/>
    </xf>
    <xf numFmtId="0" fontId="0" fillId="3" borderId="3" xfId="0" applyFill="1" applyBorder="1" applyProtection="1">
      <protection locked="0"/>
    </xf>
    <xf numFmtId="0" fontId="31" fillId="3" borderId="3" xfId="0" applyFont="1" applyFill="1" applyBorder="1" applyAlignment="1" applyProtection="1">
      <alignment horizontal="left"/>
      <protection locked="0"/>
    </xf>
    <xf numFmtId="0" fontId="0" fillId="3" borderId="6"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2" fillId="4" borderId="2"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1" fillId="3" borderId="2" xfId="0" applyFont="1" applyFill="1" applyBorder="1" applyProtection="1">
      <protection locked="0"/>
    </xf>
    <xf numFmtId="0" fontId="33"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1" fillId="4" borderId="2"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4" fillId="4" borderId="2" xfId="0" applyFont="1" applyFill="1" applyBorder="1" applyAlignment="1" applyProtection="1">
      <alignment horizontal="left" indent="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1" fillId="3" borderId="2"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18" fillId="3" borderId="0" xfId="0" applyFont="1" applyFill="1" applyBorder="1" applyProtection="1">
      <protection locked="0"/>
    </xf>
    <xf numFmtId="0" fontId="7" fillId="4" borderId="0" xfId="1" applyFill="1" applyBorder="1" applyAlignment="1" applyProtection="1">
      <alignment horizontal="left"/>
      <protection locked="0"/>
    </xf>
    <xf numFmtId="0" fontId="19" fillId="0" borderId="0" xfId="0" applyFont="1" applyProtection="1">
      <protection locked="0"/>
    </xf>
    <xf numFmtId="1" fontId="0" fillId="4" borderId="0" xfId="0" applyNumberFormat="1" applyFill="1" applyBorder="1" applyAlignment="1" applyProtection="1">
      <alignment horizontal="left"/>
      <protection locked="0"/>
    </xf>
    <xf numFmtId="0" fontId="35" fillId="4" borderId="7" xfId="0" applyFont="1" applyFill="1" applyBorder="1" applyProtection="1">
      <protection locked="0"/>
    </xf>
    <xf numFmtId="0" fontId="0" fillId="4" borderId="1"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left" vertical="top" wrapText="1"/>
      <protection locked="0"/>
    </xf>
    <xf numFmtId="0" fontId="0" fillId="3" borderId="8" xfId="0" applyFill="1" applyBorder="1" applyProtection="1">
      <protection locked="0"/>
    </xf>
    <xf numFmtId="0" fontId="0" fillId="0" borderId="0" xfId="0" applyBorder="1" applyProtection="1">
      <protection locked="0"/>
    </xf>
    <xf numFmtId="0" fontId="31" fillId="0" borderId="0" xfId="0" applyFont="1" applyFill="1" applyBorder="1" applyProtection="1">
      <protection locked="0"/>
    </xf>
    <xf numFmtId="14" fontId="0" fillId="0" borderId="0" xfId="0" applyNumberFormat="1" applyBorder="1" applyAlignment="1" applyProtection="1">
      <alignment horizontal="left"/>
      <protection locked="0"/>
    </xf>
    <xf numFmtId="0" fontId="31" fillId="5" borderId="50" xfId="0" applyFont="1" applyFill="1" applyBorder="1" applyAlignment="1" applyProtection="1">
      <alignment horizontal="center" vertical="center"/>
      <protection locked="0"/>
    </xf>
    <xf numFmtId="0" fontId="37" fillId="5" borderId="51" xfId="0" applyFont="1" applyFill="1" applyBorder="1" applyAlignment="1" applyProtection="1">
      <alignment horizontal="center" vertical="center"/>
      <protection locked="0"/>
    </xf>
    <xf numFmtId="0" fontId="37" fillId="5" borderId="51" xfId="0" applyFont="1" applyFill="1" applyBorder="1" applyAlignment="1" applyProtection="1">
      <alignment horizontal="center" vertical="center" wrapText="1"/>
      <protection locked="0"/>
    </xf>
    <xf numFmtId="0" fontId="37" fillId="5" borderId="9" xfId="0" applyFont="1" applyFill="1" applyBorder="1" applyAlignment="1" applyProtection="1">
      <alignment horizontal="center" vertical="center" wrapText="1"/>
      <protection locked="0"/>
    </xf>
    <xf numFmtId="0" fontId="31" fillId="0" borderId="52" xfId="0" applyFont="1" applyBorder="1" applyAlignment="1" applyProtection="1">
      <alignment horizontal="left"/>
      <protection locked="0"/>
    </xf>
    <xf numFmtId="0" fontId="31" fillId="0" borderId="52" xfId="0" applyFont="1" applyBorder="1" applyAlignment="1" applyProtection="1">
      <alignment horizontal="right"/>
      <protection locked="0"/>
    </xf>
    <xf numFmtId="0" fontId="31" fillId="0" borderId="52" xfId="0" applyFont="1" applyBorder="1" applyAlignment="1" applyProtection="1">
      <alignment horizontal="center"/>
      <protection locked="0"/>
    </xf>
    <xf numFmtId="0" fontId="31" fillId="0" borderId="0" xfId="0" applyFont="1" applyBorder="1" applyAlignment="1" applyProtection="1">
      <alignment horizontal="center"/>
      <protection locked="0"/>
    </xf>
    <xf numFmtId="0" fontId="38" fillId="0" borderId="0" xfId="0" applyFont="1" applyAlignment="1" applyProtection="1">
      <alignment horizontal="center" vertical="center"/>
      <protection locked="0"/>
    </xf>
    <xf numFmtId="49" fontId="0" fillId="0" borderId="10"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protection locked="0"/>
    </xf>
    <xf numFmtId="2" fontId="0" fillId="0" borderId="10"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43" fontId="6" fillId="0" borderId="0" xfId="3" applyFont="1" applyProtection="1">
      <protection locked="0"/>
    </xf>
    <xf numFmtId="0" fontId="0" fillId="3" borderId="12" xfId="0" applyFill="1" applyBorder="1" applyAlignment="1" applyProtection="1">
      <alignment horizontal="center" vertical="center"/>
      <protection locked="0"/>
    </xf>
    <xf numFmtId="167" fontId="0" fillId="0" borderId="12" xfId="0" applyNumberFormat="1" applyBorder="1" applyAlignment="1" applyProtection="1">
      <alignment horizontal="center" vertical="center" wrapText="1"/>
      <protection locked="0"/>
    </xf>
    <xf numFmtId="9" fontId="6" fillId="0" borderId="12" xfId="7"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2" fontId="0" fillId="3" borderId="12" xfId="0" applyNumberFormat="1" applyFill="1" applyBorder="1" applyAlignment="1" applyProtection="1">
      <alignment horizontal="center" vertical="center" wrapText="1"/>
      <protection locked="0"/>
    </xf>
    <xf numFmtId="167" fontId="0" fillId="3" borderId="16" xfId="0" applyNumberForma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9" fontId="0" fillId="0" borderId="18" xfId="0" applyNumberFormat="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167" fontId="0" fillId="3" borderId="19" xfId="0" applyNumberForma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4" fontId="0" fillId="3" borderId="20" xfId="0" applyNumberFormat="1" applyFill="1" applyBorder="1" applyAlignment="1" applyProtection="1">
      <alignment horizontal="center" vertical="center" wrapText="1"/>
    </xf>
    <xf numFmtId="49" fontId="0" fillId="0" borderId="21" xfId="0" applyNumberFormat="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23" xfId="0" applyNumberForma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24" xfId="0" applyNumberFormat="1" applyFill="1" applyBorder="1" applyAlignment="1" applyProtection="1">
      <alignment horizontal="center" vertical="center" wrapText="1"/>
    </xf>
    <xf numFmtId="0" fontId="0" fillId="0" borderId="15" xfId="0" applyBorder="1" applyAlignment="1" applyProtection="1">
      <alignment horizontal="center" vertical="center"/>
      <protection locked="0"/>
    </xf>
    <xf numFmtId="2" fontId="0" fillId="0" borderId="12" xfId="0" applyNumberFormat="1"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0" fontId="0" fillId="0" borderId="2" xfId="0" applyBorder="1" applyAlignment="1" applyProtection="1">
      <alignment horizontal="center" vertical="center"/>
      <protection locked="0"/>
    </xf>
    <xf numFmtId="2" fontId="0" fillId="0" borderId="13" xfId="0" applyNumberFormat="1" applyBorder="1" applyAlignment="1" applyProtection="1">
      <alignment horizontal="center" vertical="center" wrapText="1"/>
      <protection locked="0"/>
    </xf>
    <xf numFmtId="167"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xf>
    <xf numFmtId="0" fontId="0" fillId="0" borderId="25"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7" fontId="0" fillId="0" borderId="23" xfId="0" applyNumberFormat="1" applyBorder="1" applyAlignment="1" applyProtection="1">
      <alignment horizontal="center" vertical="center" wrapText="1"/>
      <protection locked="0"/>
    </xf>
    <xf numFmtId="9" fontId="6" fillId="0" borderId="22"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1"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39" fillId="0" borderId="26" xfId="0" applyNumberFormat="1" applyFont="1" applyBorder="1" applyAlignment="1" applyProtection="1">
      <alignment horizontal="center" vertical="center"/>
      <protection locked="0"/>
    </xf>
    <xf numFmtId="4" fontId="39" fillId="3" borderId="27" xfId="0" applyNumberFormat="1" applyFont="1" applyFill="1" applyBorder="1" applyAlignment="1" applyProtection="1">
      <alignment horizontal="center" vertical="center"/>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39" fillId="0" borderId="3" xfId="0" applyNumberFormat="1" applyFont="1" applyBorder="1" applyAlignment="1" applyProtection="1">
      <alignment horizontal="center" vertical="center"/>
      <protection locked="0"/>
    </xf>
    <xf numFmtId="4" fontId="39" fillId="0" borderId="28" xfId="0" applyNumberFormat="1" applyFont="1" applyBorder="1" applyAlignment="1" applyProtection="1">
      <alignment horizontal="center" vertical="center"/>
    </xf>
    <xf numFmtId="4" fontId="40" fillId="0" borderId="26" xfId="0" applyNumberFormat="1" applyFont="1" applyBorder="1" applyAlignment="1" applyProtection="1">
      <alignment horizontal="center" vertical="center"/>
      <protection locked="0"/>
    </xf>
    <xf numFmtId="4" fontId="40" fillId="0" borderId="27" xfId="0" applyNumberFormat="1" applyFont="1" applyBorder="1" applyAlignment="1" applyProtection="1">
      <alignment horizontal="center" vertical="center"/>
      <protection locked="0"/>
    </xf>
    <xf numFmtId="4" fontId="40"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1" fillId="0" borderId="0" xfId="0" applyFont="1" applyBorder="1" applyProtection="1">
      <protection locked="0"/>
    </xf>
    <xf numFmtId="0" fontId="38"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2" fillId="0" borderId="0" xfId="0" applyFont="1" applyProtection="1">
      <protection locked="0"/>
    </xf>
    <xf numFmtId="0" fontId="43" fillId="0" borderId="0" xfId="0" applyFont="1" applyBorder="1" applyAlignment="1" applyProtection="1">
      <alignment vertical="center"/>
      <protection locked="0"/>
    </xf>
    <xf numFmtId="4" fontId="43" fillId="0" borderId="0" xfId="0" applyNumberFormat="1" applyFont="1" applyBorder="1" applyAlignment="1" applyProtection="1">
      <alignment horizontal="center" vertical="center"/>
      <protection locked="0"/>
    </xf>
    <xf numFmtId="4" fontId="43" fillId="0" borderId="3" xfId="0" applyNumberFormat="1" applyFont="1" applyBorder="1" applyAlignment="1" applyProtection="1">
      <alignment vertical="center"/>
    </xf>
    <xf numFmtId="4" fontId="43" fillId="0" borderId="0" xfId="0" applyNumberFormat="1" applyFont="1" applyBorder="1" applyAlignment="1" applyProtection="1">
      <alignment vertical="center"/>
    </xf>
    <xf numFmtId="4" fontId="35" fillId="0" borderId="0" xfId="0" applyNumberFormat="1" applyFont="1" applyBorder="1" applyProtection="1">
      <protection locked="0"/>
    </xf>
    <xf numFmtId="0" fontId="44" fillId="0" borderId="0" xfId="0" applyNumberFormat="1" applyFont="1" applyBorder="1" applyAlignment="1" applyProtection="1">
      <alignment horizontal="left"/>
      <protection locked="0"/>
    </xf>
    <xf numFmtId="43" fontId="45" fillId="0" borderId="0" xfId="3" applyFont="1" applyBorder="1" applyAlignment="1" applyProtection="1">
      <alignment horizontal="right"/>
    </xf>
    <xf numFmtId="43" fontId="44" fillId="0" borderId="0" xfId="3" applyFont="1" applyBorder="1" applyAlignment="1" applyProtection="1">
      <alignment horizontal="right" vertical="center"/>
    </xf>
    <xf numFmtId="0" fontId="46" fillId="0" borderId="0" xfId="0" applyFont="1" applyProtection="1">
      <protection locked="0"/>
    </xf>
    <xf numFmtId="0" fontId="0" fillId="0" borderId="0" xfId="0" applyAlignment="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29" xfId="0" applyBorder="1" applyProtection="1">
      <protection locked="0"/>
    </xf>
    <xf numFmtId="0" fontId="47" fillId="0" borderId="0" xfId="0" applyFont="1" applyProtection="1">
      <protection locked="0"/>
    </xf>
    <xf numFmtId="43" fontId="47" fillId="0" borderId="0" xfId="0" applyNumberFormat="1" applyFont="1" applyProtection="1">
      <protection locked="0"/>
    </xf>
    <xf numFmtId="0" fontId="48" fillId="0" borderId="0" xfId="1" applyFont="1" applyProtection="1">
      <protection locked="0"/>
    </xf>
    <xf numFmtId="0" fontId="0" fillId="2" borderId="30" xfId="0" applyFill="1" applyBorder="1" applyProtection="1">
      <protection locked="0"/>
    </xf>
    <xf numFmtId="0" fontId="0" fillId="2" borderId="29" xfId="0" applyFill="1" applyBorder="1" applyProtection="1">
      <protection locked="0"/>
    </xf>
    <xf numFmtId="0" fontId="49" fillId="2" borderId="29" xfId="0" applyFont="1" applyFill="1" applyBorder="1" applyAlignment="1" applyProtection="1">
      <alignment vertical="center"/>
      <protection locked="0"/>
    </xf>
    <xf numFmtId="0" fontId="50" fillId="2" borderId="29" xfId="0" applyFont="1" applyFill="1" applyBorder="1" applyAlignment="1" applyProtection="1">
      <alignment vertical="center"/>
      <protection locked="0"/>
    </xf>
    <xf numFmtId="0" fontId="0" fillId="2" borderId="31"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29" fillId="2" borderId="32" xfId="0" applyFont="1" applyFill="1" applyBorder="1" applyProtection="1">
      <protection locked="0"/>
    </xf>
    <xf numFmtId="0" fontId="44" fillId="2" borderId="0" xfId="0" applyFont="1" applyFill="1" applyBorder="1" applyProtection="1">
      <protection locked="0"/>
    </xf>
    <xf numFmtId="0" fontId="29" fillId="2" borderId="0" xfId="0" applyFont="1" applyFill="1" applyBorder="1" applyProtection="1">
      <protection locked="0"/>
    </xf>
    <xf numFmtId="0" fontId="51" fillId="2" borderId="0" xfId="0" applyFont="1" applyFill="1" applyBorder="1" applyAlignment="1" applyProtection="1">
      <alignment horizontal="right" vertical="center"/>
      <protection locked="0"/>
    </xf>
    <xf numFmtId="0" fontId="52" fillId="2" borderId="0" xfId="0" applyFont="1" applyFill="1" applyBorder="1" applyAlignment="1" applyProtection="1">
      <alignment horizontal="left" vertical="center"/>
      <protection locked="0"/>
    </xf>
    <xf numFmtId="0" fontId="30" fillId="2" borderId="32" xfId="0" applyFont="1" applyFill="1" applyBorder="1" applyAlignment="1" applyProtection="1">
      <alignment horizontal="right" vertical="center"/>
      <protection locked="0"/>
    </xf>
    <xf numFmtId="0" fontId="29" fillId="0" borderId="0" xfId="0" applyFont="1" applyBorder="1" applyProtection="1">
      <protection locked="0"/>
    </xf>
    <xf numFmtId="0" fontId="43" fillId="0" borderId="0" xfId="0" applyFont="1" applyBorder="1" applyAlignment="1" applyProtection="1">
      <protection locked="0"/>
    </xf>
    <xf numFmtId="14" fontId="33" fillId="6" borderId="0" xfId="0" applyNumberFormat="1" applyFont="1" applyFill="1" applyBorder="1" applyAlignment="1" applyProtection="1">
      <alignment horizontal="left"/>
      <protection locked="0"/>
    </xf>
    <xf numFmtId="0" fontId="29" fillId="0" borderId="32" xfId="0" applyFont="1" applyBorder="1" applyProtection="1">
      <protection locked="0"/>
    </xf>
    <xf numFmtId="0" fontId="0" fillId="0" borderId="32" xfId="0" applyBorder="1" applyProtection="1">
      <protection locked="0"/>
    </xf>
    <xf numFmtId="0" fontId="31" fillId="4" borderId="30" xfId="0" applyFont="1" applyFill="1" applyBorder="1" applyProtection="1">
      <protection locked="0"/>
    </xf>
    <xf numFmtId="0" fontId="0" fillId="4" borderId="29" xfId="0" applyFill="1" applyBorder="1" applyProtection="1">
      <protection locked="0"/>
    </xf>
    <xf numFmtId="0" fontId="0" fillId="3" borderId="33" xfId="0" applyFill="1" applyBorder="1" applyProtection="1">
      <protection locked="0"/>
    </xf>
    <xf numFmtId="0" fontId="0" fillId="3" borderId="29" xfId="0" applyFill="1" applyBorder="1" applyProtection="1">
      <protection locked="0"/>
    </xf>
    <xf numFmtId="0" fontId="31" fillId="3" borderId="29" xfId="0" applyFont="1" applyFill="1" applyBorder="1" applyAlignment="1" applyProtection="1">
      <alignment horizontal="left"/>
      <protection locked="0"/>
    </xf>
    <xf numFmtId="0" fontId="0" fillId="3" borderId="31" xfId="0" applyFill="1" applyBorder="1" applyProtection="1">
      <protection locked="0"/>
    </xf>
    <xf numFmtId="0" fontId="32" fillId="4" borderId="4" xfId="0" applyFont="1" applyFill="1" applyBorder="1" applyAlignment="1" applyProtection="1">
      <alignment horizontal="left" indent="1"/>
      <protection locked="0"/>
    </xf>
    <xf numFmtId="0" fontId="0" fillId="3" borderId="32" xfId="0" applyFill="1" applyBorder="1" applyProtection="1">
      <protection locked="0"/>
    </xf>
    <xf numFmtId="0" fontId="31" fillId="4" borderId="4" xfId="0" applyFont="1" applyFill="1" applyBorder="1" applyAlignment="1" applyProtection="1">
      <alignment horizontal="left" indent="1"/>
      <protection locked="0"/>
    </xf>
    <xf numFmtId="0" fontId="34" fillId="4" borderId="4" xfId="0" applyFont="1" applyFill="1" applyBorder="1" applyAlignment="1" applyProtection="1">
      <alignment horizontal="left" indent="1"/>
      <protection locked="0"/>
    </xf>
    <xf numFmtId="0" fontId="34" fillId="4" borderId="34" xfId="0" applyFont="1" applyFill="1" applyBorder="1" applyAlignment="1" applyProtection="1">
      <alignment horizontal="left" indent="1"/>
      <protection locked="0"/>
    </xf>
    <xf numFmtId="1" fontId="0" fillId="4" borderId="35" xfId="0" applyNumberFormat="1" applyFill="1" applyBorder="1" applyAlignment="1" applyProtection="1">
      <alignment horizontal="left"/>
      <protection locked="0"/>
    </xf>
    <xf numFmtId="0" fontId="0" fillId="3" borderId="36" xfId="0" applyFill="1" applyBorder="1" applyProtection="1">
      <protection locked="0"/>
    </xf>
    <xf numFmtId="0" fontId="0" fillId="3" borderId="35" xfId="0" applyFill="1" applyBorder="1" applyProtection="1">
      <protection locked="0"/>
    </xf>
    <xf numFmtId="0" fontId="31" fillId="3" borderId="35"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1" fillId="5" borderId="9" xfId="0" applyFont="1" applyFill="1" applyBorder="1" applyAlignment="1" applyProtection="1">
      <alignment horizontal="center" vertical="center"/>
      <protection locked="0"/>
    </xf>
    <xf numFmtId="0" fontId="37" fillId="5" borderId="9" xfId="0" applyFont="1" applyFill="1" applyBorder="1" applyAlignment="1" applyProtection="1">
      <alignment horizontal="center" vertical="center"/>
      <protection locked="0"/>
    </xf>
    <xf numFmtId="0" fontId="31" fillId="0" borderId="5" xfId="0" applyFont="1" applyBorder="1" applyAlignment="1" applyProtection="1">
      <alignment horizontal="left"/>
      <protection locked="0"/>
    </xf>
    <xf numFmtId="0" fontId="31" fillId="0" borderId="3" xfId="0" applyFont="1" applyBorder="1" applyAlignment="1" applyProtection="1">
      <alignment horizontal="left"/>
      <protection locked="0"/>
    </xf>
    <xf numFmtId="0" fontId="31" fillId="0" borderId="3" xfId="0" applyFont="1" applyBorder="1" applyAlignment="1" applyProtection="1">
      <alignment horizontal="right"/>
      <protection locked="0"/>
    </xf>
    <xf numFmtId="0" fontId="31" fillId="0" borderId="3" xfId="0" applyFont="1" applyBorder="1" applyAlignment="1" applyProtection="1">
      <alignment horizontal="center"/>
      <protection locked="0"/>
    </xf>
    <xf numFmtId="0" fontId="31" fillId="0" borderId="6" xfId="0" applyFont="1" applyBorder="1" applyAlignment="1" applyProtection="1">
      <alignment horizontal="center"/>
      <protection locked="0"/>
    </xf>
    <xf numFmtId="49" fontId="0" fillId="0" borderId="13" xfId="0" applyNumberFormat="1" applyBorder="1" applyAlignment="1" applyProtection="1">
      <alignment horizontal="left" vertical="center" wrapText="1"/>
      <protection locked="0"/>
    </xf>
    <xf numFmtId="49" fontId="0" fillId="0" borderId="2" xfId="0" applyNumberFormat="1" applyBorder="1" applyAlignment="1" applyProtection="1">
      <alignment horizontal="left" vertical="center"/>
      <protection locked="0"/>
    </xf>
    <xf numFmtId="2" fontId="0" fillId="0" borderId="13" xfId="0" applyNumberFormat="1" applyBorder="1" applyAlignment="1" applyProtection="1">
      <alignment vertical="center" wrapText="1"/>
      <protection locked="0"/>
    </xf>
    <xf numFmtId="167" fontId="0" fillId="0" borderId="19" xfId="0" applyNumberFormat="1" applyBorder="1" applyAlignment="1" applyProtection="1">
      <alignment horizontal="right" vertical="center" wrapText="1"/>
      <protection locked="0"/>
    </xf>
    <xf numFmtId="9" fontId="6" fillId="0" borderId="13" xfId="7" applyFon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4" fontId="0" fillId="0" borderId="13" xfId="0" applyNumberFormat="1" applyBorder="1" applyAlignment="1" applyProtection="1">
      <alignment horizontal="center" vertical="center" wrapText="1"/>
    </xf>
    <xf numFmtId="49" fontId="0" fillId="0" borderId="3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37"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4" fontId="0" fillId="0" borderId="37" xfId="0" applyNumberFormat="1" applyBorder="1" applyAlignment="1" applyProtection="1">
      <alignment horizontal="center" vertical="center" wrapText="1"/>
    </xf>
    <xf numFmtId="0" fontId="0" fillId="0" borderId="26" xfId="0" applyBorder="1" applyProtection="1">
      <protection locked="0"/>
    </xf>
    <xf numFmtId="4" fontId="39" fillId="0" borderId="9" xfId="0" applyNumberFormat="1" applyFont="1" applyBorder="1" applyAlignment="1" applyProtection="1">
      <alignment horizontal="center" vertical="center"/>
      <protection locked="0"/>
    </xf>
    <xf numFmtId="4" fontId="39" fillId="3" borderId="9" xfId="0" applyNumberFormat="1" applyFont="1" applyFill="1" applyBorder="1" applyAlignment="1" applyProtection="1">
      <alignment horizontal="center" vertical="center"/>
    </xf>
    <xf numFmtId="4" fontId="39" fillId="0" borderId="0" xfId="0" applyNumberFormat="1" applyFont="1" applyBorder="1" applyAlignment="1" applyProtection="1">
      <alignment horizontal="center" vertical="center"/>
      <protection locked="0"/>
    </xf>
    <xf numFmtId="4" fontId="39" fillId="0" borderId="0" xfId="0" applyNumberFormat="1" applyFont="1" applyBorder="1" applyAlignment="1" applyProtection="1">
      <alignment horizontal="center" vertical="center"/>
    </xf>
    <xf numFmtId="4" fontId="40" fillId="3" borderId="38" xfId="0" applyNumberFormat="1" applyFont="1" applyFill="1" applyBorder="1" applyAlignment="1" applyProtection="1">
      <alignment horizontal="center" vertical="center"/>
    </xf>
    <xf numFmtId="0" fontId="42" fillId="0" borderId="0" xfId="0" applyFont="1" applyBorder="1" applyProtection="1">
      <protection locked="0"/>
    </xf>
    <xf numFmtId="0" fontId="46" fillId="0" borderId="0" xfId="0" applyFont="1" applyBorder="1" applyProtection="1">
      <protection locked="0"/>
    </xf>
    <xf numFmtId="0" fontId="0" fillId="0" borderId="0" xfId="0" applyBorder="1" applyAlignment="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3" borderId="0" xfId="0" applyFont="1" applyFill="1" applyBorder="1" applyAlignment="1" applyProtection="1">
      <alignment wrapText="1"/>
      <protection locked="0"/>
    </xf>
    <xf numFmtId="0" fontId="0" fillId="3" borderId="32"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0" fontId="53"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44" fillId="0" borderId="0" xfId="0" applyNumberFormat="1" applyFont="1" applyFill="1" applyAlignment="1">
      <alignment horizontal="center"/>
    </xf>
    <xf numFmtId="0" fontId="54" fillId="0" borderId="0" xfId="0" applyFont="1" applyAlignment="1">
      <alignment vertical="center"/>
    </xf>
    <xf numFmtId="0" fontId="55" fillId="0" borderId="0" xfId="0" applyFont="1"/>
    <xf numFmtId="0" fontId="33" fillId="3" borderId="40" xfId="0" applyFont="1" applyFill="1" applyBorder="1" applyAlignment="1">
      <alignment vertical="center"/>
    </xf>
    <xf numFmtId="0" fontId="33" fillId="3" borderId="41" xfId="0" applyFont="1" applyFill="1" applyBorder="1" applyAlignment="1">
      <alignment vertical="center" wrapText="1"/>
    </xf>
    <xf numFmtId="2" fontId="33" fillId="3" borderId="41" xfId="0" applyNumberFormat="1" applyFont="1" applyFill="1" applyBorder="1" applyAlignment="1">
      <alignment horizontal="right" vertical="center" wrapText="1"/>
    </xf>
    <xf numFmtId="0" fontId="33" fillId="3" borderId="41" xfId="0" applyFont="1" applyFill="1" applyBorder="1" applyAlignment="1">
      <alignment horizontal="left" vertical="center" wrapText="1" indent="1"/>
    </xf>
    <xf numFmtId="0" fontId="0" fillId="0" borderId="0" xfId="0" applyBorder="1"/>
    <xf numFmtId="2" fontId="33" fillId="3" borderId="41" xfId="7" applyNumberFormat="1" applyFont="1" applyFill="1" applyBorder="1" applyAlignment="1">
      <alignment horizontal="center" vertical="center" wrapText="1"/>
    </xf>
    <xf numFmtId="2" fontId="56" fillId="3" borderId="41" xfId="7" applyNumberFormat="1" applyFont="1" applyFill="1" applyBorder="1" applyAlignment="1">
      <alignment horizontal="center" vertical="center" wrapText="1"/>
    </xf>
    <xf numFmtId="2" fontId="6" fillId="7" borderId="42" xfId="7" applyNumberFormat="1" applyFont="1" applyFill="1" applyBorder="1" applyAlignment="1" applyProtection="1">
      <alignment horizontal="right" vertical="center" indent="1"/>
      <protection locked="0"/>
    </xf>
    <xf numFmtId="2" fontId="44" fillId="0" borderId="42" xfId="7" applyNumberFormat="1" applyFont="1" applyFill="1" applyBorder="1" applyAlignment="1">
      <alignment horizontal="center" vertical="center"/>
    </xf>
    <xf numFmtId="14" fontId="0" fillId="0" borderId="0" xfId="0" applyNumberFormat="1"/>
    <xf numFmtId="9" fontId="0" fillId="0" borderId="0" xfId="0" applyNumberFormat="1"/>
    <xf numFmtId="0" fontId="19" fillId="0" borderId="0" xfId="0" applyFont="1"/>
    <xf numFmtId="2" fontId="0" fillId="0" borderId="0" xfId="0" applyNumberFormat="1" applyAlignment="1">
      <alignment horizontal="right" vertical="center" indent="1"/>
    </xf>
    <xf numFmtId="2" fontId="6" fillId="0" borderId="0" xfId="7" applyNumberFormat="1" applyFont="1" applyAlignment="1">
      <alignment horizontal="right" indent="1"/>
    </xf>
    <xf numFmtId="2" fontId="44" fillId="0" borderId="0" xfId="7" applyNumberFormat="1" applyFont="1" applyFill="1" applyAlignment="1">
      <alignment horizontal="center"/>
    </xf>
    <xf numFmtId="0" fontId="18" fillId="2" borderId="0" xfId="0" applyFont="1" applyFill="1" applyBorder="1" applyAlignment="1">
      <alignment vertical="center" wrapText="1"/>
    </xf>
    <xf numFmtId="14" fontId="20" fillId="3" borderId="0" xfId="0" applyNumberFormat="1" applyFont="1" applyFill="1" applyBorder="1" applyAlignment="1">
      <alignment horizontal="center" vertical="center"/>
    </xf>
    <xf numFmtId="6" fontId="18" fillId="2" borderId="0" xfId="0" applyNumberFormat="1" applyFont="1" applyFill="1" applyBorder="1" applyAlignment="1">
      <alignment vertical="center"/>
    </xf>
    <xf numFmtId="0" fontId="18" fillId="0" borderId="9" xfId="0" applyFont="1" applyBorder="1" applyAlignment="1">
      <alignment horizontal="center" vertical="center"/>
    </xf>
    <xf numFmtId="0" fontId="18" fillId="0" borderId="9" xfId="0" applyFont="1" applyBorder="1" applyAlignment="1">
      <alignment vertical="center"/>
    </xf>
    <xf numFmtId="0" fontId="18" fillId="3" borderId="9" xfId="0" applyFont="1" applyFill="1" applyBorder="1" applyAlignment="1">
      <alignment vertical="center"/>
    </xf>
    <xf numFmtId="0" fontId="18" fillId="8" borderId="9" xfId="0" applyFont="1" applyFill="1" applyBorder="1" applyAlignment="1">
      <alignment vertical="center"/>
    </xf>
    <xf numFmtId="0" fontId="18" fillId="4" borderId="9" xfId="0" applyFont="1" applyFill="1" applyBorder="1" applyAlignment="1">
      <alignment horizontal="center" vertical="center"/>
    </xf>
    <xf numFmtId="0" fontId="26" fillId="4" borderId="9" xfId="0" applyFont="1" applyFill="1" applyBorder="1" applyAlignment="1">
      <alignment horizontal="center" vertical="center"/>
    </xf>
    <xf numFmtId="0" fontId="0" fillId="4" borderId="9" xfId="0" applyFill="1" applyBorder="1" applyAlignment="1">
      <alignment vertical="center"/>
    </xf>
    <xf numFmtId="0" fontId="17" fillId="3" borderId="39" xfId="0" applyFont="1" applyFill="1" applyBorder="1" applyAlignment="1" applyProtection="1">
      <alignment horizontal="left"/>
      <protection locked="0"/>
    </xf>
    <xf numFmtId="14" fontId="57" fillId="6" borderId="0" xfId="0" applyNumberFormat="1" applyFont="1" applyFill="1" applyBorder="1" applyAlignment="1" applyProtection="1">
      <alignment horizontal="left"/>
      <protection locked="0"/>
    </xf>
    <xf numFmtId="0" fontId="17" fillId="0" borderId="0" xfId="0" applyFont="1" applyAlignment="1">
      <alignment horizontal="left" vertical="center"/>
    </xf>
    <xf numFmtId="0" fontId="18" fillId="3" borderId="0" xfId="0" applyFont="1" applyFill="1" applyAlignment="1">
      <alignment horizontal="center" vertical="center"/>
    </xf>
    <xf numFmtId="6" fontId="18" fillId="3" borderId="2" xfId="0" applyNumberFormat="1" applyFont="1" applyFill="1" applyBorder="1" applyAlignment="1">
      <alignment vertical="center"/>
    </xf>
    <xf numFmtId="0" fontId="0" fillId="7" borderId="0" xfId="0" applyFill="1"/>
    <xf numFmtId="2" fontId="6" fillId="7" borderId="0" xfId="7" applyNumberFormat="1" applyFont="1" applyFill="1" applyAlignment="1">
      <alignment horizontal="right" indent="1"/>
    </xf>
    <xf numFmtId="14" fontId="18" fillId="3" borderId="0" xfId="0" applyNumberFormat="1" applyFont="1" applyFill="1" applyAlignment="1">
      <alignment vertical="center"/>
    </xf>
    <xf numFmtId="0" fontId="18" fillId="2" borderId="0" xfId="0" applyFont="1" applyFill="1" applyAlignment="1">
      <alignment horizontal="left"/>
    </xf>
    <xf numFmtId="0" fontId="18" fillId="2" borderId="0" xfId="0" applyFont="1" applyFill="1" applyBorder="1" applyAlignment="1">
      <alignment horizontal="center" vertical="center"/>
    </xf>
    <xf numFmtId="0" fontId="0" fillId="9" borderId="42" xfId="0" applyFill="1" applyBorder="1" applyAlignment="1" applyProtection="1">
      <alignment vertical="center"/>
      <protection locked="0"/>
    </xf>
    <xf numFmtId="44" fontId="0" fillId="9" borderId="42" xfId="0" applyNumberFormat="1" applyFill="1" applyBorder="1" applyAlignment="1" applyProtection="1">
      <alignment horizontal="right" vertical="center" indent="1"/>
      <protection locked="0"/>
    </xf>
    <xf numFmtId="49" fontId="26" fillId="9" borderId="42" xfId="0" applyNumberFormat="1" applyFont="1" applyFill="1" applyBorder="1" applyAlignment="1" applyProtection="1">
      <alignment horizontal="left" vertical="center" indent="1"/>
      <protection locked="0"/>
    </xf>
    <xf numFmtId="44" fontId="0" fillId="10" borderId="42" xfId="0" applyNumberFormat="1" applyFill="1" applyBorder="1" applyAlignment="1" applyProtection="1">
      <alignment horizontal="right" vertical="center" indent="1"/>
      <protection locked="0"/>
    </xf>
    <xf numFmtId="49" fontId="26" fillId="10" borderId="42" xfId="0" applyNumberFormat="1" applyFont="1" applyFill="1" applyBorder="1" applyAlignment="1" applyProtection="1">
      <alignment horizontal="left" vertical="center" indent="1"/>
      <protection locked="0"/>
    </xf>
    <xf numFmtId="0" fontId="0" fillId="11" borderId="42" xfId="0" applyFill="1" applyBorder="1" applyAlignment="1" applyProtection="1">
      <alignment vertical="center"/>
      <protection locked="0"/>
    </xf>
    <xf numFmtId="44" fontId="0" fillId="11" borderId="42" xfId="0" applyNumberFormat="1" applyFill="1" applyBorder="1" applyAlignment="1" applyProtection="1">
      <alignment horizontal="right" vertical="center" indent="1"/>
      <protection locked="0"/>
    </xf>
    <xf numFmtId="49" fontId="26" fillId="11" borderId="42" xfId="0" applyNumberFormat="1" applyFont="1" applyFill="1" applyBorder="1" applyAlignment="1" applyProtection="1">
      <alignment horizontal="left" vertical="center" indent="1"/>
      <protection locked="0"/>
    </xf>
    <xf numFmtId="0" fontId="0" fillId="12" borderId="42" xfId="0" applyFill="1" applyBorder="1" applyAlignment="1" applyProtection="1">
      <alignment vertical="center"/>
      <protection locked="0"/>
    </xf>
    <xf numFmtId="44" fontId="0" fillId="12" borderId="42" xfId="0" applyNumberFormat="1" applyFill="1" applyBorder="1" applyAlignment="1" applyProtection="1">
      <alignment horizontal="right" vertical="center" indent="1"/>
      <protection locked="0"/>
    </xf>
    <xf numFmtId="49" fontId="26" fillId="12" borderId="42" xfId="0" applyNumberFormat="1" applyFont="1" applyFill="1" applyBorder="1" applyAlignment="1" applyProtection="1">
      <alignment horizontal="left" vertical="center" indent="1"/>
      <protection locked="0"/>
    </xf>
    <xf numFmtId="0" fontId="19" fillId="10" borderId="42" xfId="0" applyFont="1" applyFill="1" applyBorder="1" applyAlignment="1" applyProtection="1">
      <alignment vertical="center"/>
      <protection locked="0"/>
    </xf>
    <xf numFmtId="0" fontId="0" fillId="13" borderId="42" xfId="0" applyFill="1" applyBorder="1" applyAlignment="1" applyProtection="1">
      <alignment vertical="center"/>
      <protection locked="0"/>
    </xf>
    <xf numFmtId="44" fontId="0" fillId="13" borderId="42" xfId="0" applyNumberFormat="1" applyFill="1" applyBorder="1" applyAlignment="1" applyProtection="1">
      <alignment horizontal="right" vertical="center" indent="1"/>
      <protection locked="0"/>
    </xf>
    <xf numFmtId="49" fontId="26" fillId="13" borderId="42" xfId="0" applyNumberFormat="1" applyFont="1" applyFill="1" applyBorder="1" applyAlignment="1" applyProtection="1">
      <alignment horizontal="left" vertical="center" indent="1"/>
      <protection locked="0"/>
    </xf>
    <xf numFmtId="0" fontId="0" fillId="14" borderId="42" xfId="0" applyFill="1" applyBorder="1" applyAlignment="1" applyProtection="1">
      <alignment vertical="center"/>
      <protection locked="0"/>
    </xf>
    <xf numFmtId="44" fontId="0" fillId="14" borderId="42" xfId="0" applyNumberFormat="1" applyFill="1" applyBorder="1" applyAlignment="1" applyProtection="1">
      <alignment horizontal="right" vertical="center" indent="1"/>
      <protection locked="0"/>
    </xf>
    <xf numFmtId="49" fontId="26" fillId="14" borderId="42" xfId="0" applyNumberFormat="1" applyFont="1" applyFill="1" applyBorder="1" applyAlignment="1" applyProtection="1">
      <alignment horizontal="left" vertical="center" indent="1"/>
      <protection locked="0"/>
    </xf>
    <xf numFmtId="2" fontId="0" fillId="11" borderId="42"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2" borderId="0" xfId="0" applyFill="1" applyAlignment="1">
      <alignment horizontal="left" vertical="center"/>
    </xf>
    <xf numFmtId="0" fontId="20" fillId="2" borderId="0" xfId="0" applyFont="1" applyFill="1" applyAlignment="1">
      <alignment horizontal="center" vertical="center"/>
    </xf>
    <xf numFmtId="6" fontId="18" fillId="2" borderId="0" xfId="0" applyNumberFormat="1" applyFont="1" applyFill="1" applyBorder="1" applyAlignment="1">
      <alignment horizontal="center" vertical="center"/>
    </xf>
    <xf numFmtId="14" fontId="18" fillId="2" borderId="0" xfId="0" applyNumberFormat="1" applyFont="1" applyFill="1" applyAlignment="1">
      <alignment horizontal="center"/>
    </xf>
    <xf numFmtId="0" fontId="18" fillId="2" borderId="3" xfId="0" applyFont="1" applyFill="1" applyBorder="1" applyAlignment="1">
      <alignment vertical="center"/>
    </xf>
    <xf numFmtId="0" fontId="18" fillId="2" borderId="1" xfId="0" applyFont="1" applyFill="1" applyBorder="1" applyAlignment="1">
      <alignment horizontal="left"/>
    </xf>
    <xf numFmtId="0" fontId="62" fillId="2" borderId="0" xfId="0" applyFont="1" applyFill="1" applyAlignment="1">
      <alignment vertical="center"/>
    </xf>
    <xf numFmtId="0" fontId="0" fillId="0" borderId="1" xfId="0" applyBorder="1" applyAlignment="1">
      <alignment vertical="center"/>
    </xf>
    <xf numFmtId="0" fontId="0" fillId="2" borderId="1" xfId="0" applyFill="1" applyBorder="1" applyAlignment="1">
      <alignment horizontal="left" vertical="center"/>
    </xf>
    <xf numFmtId="0" fontId="20" fillId="2" borderId="1" xfId="0" applyFont="1" applyFill="1" applyBorder="1" applyAlignment="1">
      <alignment horizontal="center" vertical="center"/>
    </xf>
    <xf numFmtId="0" fontId="63" fillId="3" borderId="0" xfId="0" applyFont="1" applyFill="1" applyAlignment="1">
      <alignment vertical="center"/>
    </xf>
    <xf numFmtId="0" fontId="20" fillId="2" borderId="0" xfId="0" applyFont="1" applyFill="1" applyBorder="1" applyAlignment="1">
      <alignment vertical="center"/>
    </xf>
    <xf numFmtId="0" fontId="63" fillId="3" borderId="19" xfId="0" applyFont="1" applyFill="1" applyBorder="1" applyAlignment="1">
      <alignment vertical="center"/>
    </xf>
    <xf numFmtId="6" fontId="63" fillId="3" borderId="0" xfId="0" applyNumberFormat="1" applyFont="1" applyFill="1" applyBorder="1" applyAlignment="1">
      <alignment horizontal="center" vertical="center"/>
    </xf>
    <xf numFmtId="0" fontId="18" fillId="3" borderId="0" xfId="0" applyFont="1" applyFill="1" applyBorder="1" applyAlignment="1">
      <alignment horizontal="center" vertical="center"/>
    </xf>
    <xf numFmtId="0" fontId="21" fillId="2" borderId="0" xfId="0" applyFont="1" applyFill="1" applyBorder="1" applyAlignment="1">
      <alignment horizontal="center" vertical="center"/>
    </xf>
    <xf numFmtId="6" fontId="20" fillId="2"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8" fillId="4" borderId="0" xfId="0" applyFont="1" applyFill="1" applyAlignment="1"/>
    <xf numFmtId="0" fontId="18" fillId="4" borderId="0" xfId="0" applyFont="1" applyFill="1" applyBorder="1" applyAlignment="1"/>
    <xf numFmtId="0" fontId="18" fillId="4" borderId="0" xfId="0" applyFont="1" applyFill="1" applyBorder="1" applyAlignment="1">
      <alignment horizontal="center"/>
    </xf>
    <xf numFmtId="14" fontId="18" fillId="4" borderId="56" xfId="0" applyNumberFormat="1" applyFont="1" applyFill="1" applyBorder="1" applyAlignment="1"/>
    <xf numFmtId="14" fontId="18" fillId="4" borderId="0" xfId="0" applyNumberFormat="1" applyFont="1" applyFill="1" applyBorder="1" applyAlignment="1">
      <alignment horizontal="center"/>
    </xf>
    <xf numFmtId="0" fontId="18" fillId="4" borderId="0" xfId="0" applyFont="1" applyFill="1" applyBorder="1" applyAlignment="1">
      <alignment vertical="center"/>
    </xf>
    <xf numFmtId="0" fontId="18" fillId="2" borderId="0" xfId="0" applyFont="1" applyFill="1" applyBorder="1" applyAlignment="1"/>
    <xf numFmtId="0" fontId="18" fillId="2" borderId="0" xfId="0" applyFont="1" applyFill="1" applyBorder="1" applyAlignment="1">
      <alignment horizontal="center"/>
    </xf>
    <xf numFmtId="14" fontId="18" fillId="2" borderId="0" xfId="0" applyNumberFormat="1" applyFont="1" applyFill="1" applyBorder="1" applyAlignment="1"/>
    <xf numFmtId="0" fontId="18" fillId="2" borderId="0" xfId="0" applyFont="1" applyFill="1" applyBorder="1" applyAlignment="1">
      <alignment horizontal="left"/>
    </xf>
    <xf numFmtId="14" fontId="18" fillId="2" borderId="0" xfId="0" applyNumberFormat="1" applyFont="1" applyFill="1" applyBorder="1" applyAlignment="1">
      <alignment horizontal="center"/>
    </xf>
    <xf numFmtId="0" fontId="23" fillId="2" borderId="0" xfId="0" applyFont="1" applyFill="1" applyBorder="1" applyAlignment="1">
      <alignment vertical="center" wrapText="1"/>
    </xf>
    <xf numFmtId="0" fontId="23" fillId="2" borderId="0" xfId="0" applyFont="1" applyFill="1" applyBorder="1" applyAlignment="1">
      <alignment vertical="center"/>
    </xf>
    <xf numFmtId="0" fontId="28" fillId="2" borderId="0" xfId="0" applyFont="1" applyFill="1" applyBorder="1" applyAlignment="1">
      <alignment vertical="center"/>
    </xf>
    <xf numFmtId="0" fontId="26" fillId="2" borderId="0" xfId="0" applyFont="1" applyFill="1" applyBorder="1" applyAlignment="1">
      <alignment horizontal="center" vertical="center"/>
    </xf>
    <xf numFmtId="0" fontId="21" fillId="3" borderId="0" xfId="0" applyFont="1" applyFill="1" applyBorder="1" applyAlignment="1">
      <alignment horizontal="center" vertical="center"/>
    </xf>
    <xf numFmtId="6" fontId="20" fillId="3" borderId="2" xfId="0" applyNumberFormat="1" applyFont="1" applyFill="1" applyBorder="1" applyAlignment="1">
      <alignment horizontal="center" vertical="center"/>
    </xf>
    <xf numFmtId="2" fontId="19" fillId="2" borderId="0" xfId="0" applyNumberFormat="1" applyFont="1" applyFill="1" applyBorder="1" applyAlignment="1">
      <alignment horizontal="center"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42" xfId="0" applyFill="1" applyBorder="1" applyAlignment="1">
      <alignment horizontal="center" vertical="center"/>
    </xf>
    <xf numFmtId="0" fontId="0" fillId="11" borderId="42" xfId="0" applyFill="1" applyBorder="1" applyAlignment="1">
      <alignment horizontal="center" vertical="center"/>
    </xf>
    <xf numFmtId="0" fontId="0" fillId="12" borderId="42" xfId="0" applyFill="1" applyBorder="1" applyAlignment="1">
      <alignment horizontal="center" vertical="center"/>
    </xf>
    <xf numFmtId="0" fontId="0" fillId="13" borderId="42" xfId="0" applyFill="1" applyBorder="1" applyAlignment="1">
      <alignment horizontal="center" vertical="center"/>
    </xf>
    <xf numFmtId="0" fontId="0" fillId="14" borderId="42"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5" borderId="42" xfId="0" applyFill="1" applyBorder="1" applyAlignment="1">
      <alignment horizontal="center" vertical="center"/>
    </xf>
    <xf numFmtId="0" fontId="0" fillId="15" borderId="0" xfId="0" applyFill="1"/>
    <xf numFmtId="2" fontId="0" fillId="15" borderId="0" xfId="0" applyNumberFormat="1" applyFill="1" applyAlignment="1">
      <alignment horizontal="right" vertical="center" indent="1"/>
    </xf>
    <xf numFmtId="0" fontId="0" fillId="15" borderId="0" xfId="0" applyFill="1" applyAlignment="1">
      <alignment horizontal="left" indent="1"/>
    </xf>
    <xf numFmtId="0" fontId="0" fillId="12" borderId="0" xfId="0" applyFill="1" applyAlignment="1">
      <alignment horizontal="center"/>
    </xf>
    <xf numFmtId="0" fontId="0" fillId="10" borderId="42" xfId="0" applyFill="1" applyBorder="1" applyAlignment="1">
      <alignment horizontal="center" vertical="center"/>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0" fontId="0" fillId="2" borderId="0" xfId="0" applyFill="1" applyBorder="1" applyAlignment="1">
      <alignment horizontal="left" indent="1"/>
    </xf>
    <xf numFmtId="0" fontId="0" fillId="2" borderId="0" xfId="0" applyFill="1" applyBorder="1"/>
    <xf numFmtId="0" fontId="66" fillId="2" borderId="0" xfId="0" applyFont="1" applyFill="1" applyBorder="1" applyAlignment="1">
      <alignment horizontal="left" indent="1"/>
    </xf>
    <xf numFmtId="0" fontId="68" fillId="2" borderId="0" xfId="0" applyFont="1" applyFill="1" applyBorder="1" applyAlignment="1">
      <alignment horizontal="left" indent="1"/>
    </xf>
    <xf numFmtId="0" fontId="69" fillId="2" borderId="0" xfId="0" applyFont="1" applyFill="1" applyBorder="1" applyAlignment="1">
      <alignment horizontal="left" vertical="justify" wrapText="1" indent="1"/>
    </xf>
    <xf numFmtId="0" fontId="66" fillId="2" borderId="0" xfId="0" applyFont="1" applyFill="1" applyBorder="1" applyAlignment="1">
      <alignment horizontal="left" vertical="justify" indent="1"/>
    </xf>
    <xf numFmtId="0" fontId="68" fillId="2" borderId="0" xfId="0" applyFont="1" applyFill="1" applyBorder="1" applyAlignment="1">
      <alignment horizontal="left" vertical="justify" indent="1"/>
    </xf>
    <xf numFmtId="0" fontId="68" fillId="2" borderId="0" xfId="0" applyFont="1" applyFill="1" applyBorder="1" applyAlignment="1">
      <alignment horizontal="left" vertical="center" indent="1"/>
    </xf>
    <xf numFmtId="0" fontId="67" fillId="2" borderId="0" xfId="0" applyFont="1" applyFill="1" applyBorder="1" applyAlignment="1">
      <alignment horizontal="justify" vertical="justify" wrapText="1"/>
    </xf>
    <xf numFmtId="0" fontId="67" fillId="2" borderId="0" xfId="0" applyFont="1" applyFill="1" applyBorder="1" applyAlignment="1">
      <alignment vertical="center"/>
    </xf>
    <xf numFmtId="0" fontId="70" fillId="2" borderId="0" xfId="0" applyFont="1" applyFill="1" applyBorder="1" applyAlignment="1">
      <alignment horizontal="justify" vertical="justify"/>
    </xf>
    <xf numFmtId="0" fontId="67" fillId="2" borderId="0" xfId="0" applyFont="1" applyFill="1" applyBorder="1" applyAlignment="1">
      <alignment vertical="center" wrapText="1"/>
    </xf>
    <xf numFmtId="0" fontId="66" fillId="2" borderId="0" xfId="0" applyFont="1" applyFill="1" applyBorder="1"/>
    <xf numFmtId="0" fontId="70" fillId="2" borderId="0" xfId="0" applyFont="1" applyFill="1" applyBorder="1" applyAlignment="1">
      <alignment horizontal="left" vertical="justify" indent="1"/>
    </xf>
    <xf numFmtId="0" fontId="67" fillId="2" borderId="0" xfId="0" applyFont="1" applyFill="1" applyBorder="1" applyAlignment="1">
      <alignment horizontal="justify" vertical="center" wrapText="1"/>
    </xf>
    <xf numFmtId="0" fontId="67" fillId="2" borderId="0" xfId="0" applyFont="1" applyFill="1" applyBorder="1" applyAlignment="1">
      <alignment vertical="justify" wrapText="1"/>
    </xf>
    <xf numFmtId="0" fontId="67" fillId="2" borderId="0" xfId="0" applyFont="1" applyFill="1" applyBorder="1" applyAlignment="1">
      <alignment horizontal="justify" vertical="justify"/>
    </xf>
    <xf numFmtId="0" fontId="0" fillId="2" borderId="0" xfId="0" applyFill="1" applyBorder="1" applyAlignment="1">
      <alignment horizontal="center"/>
    </xf>
    <xf numFmtId="0" fontId="68" fillId="2" borderId="0" xfId="0" applyFont="1" applyFill="1" applyBorder="1" applyAlignment="1">
      <alignment horizontal="right"/>
    </xf>
    <xf numFmtId="0" fontId="68" fillId="2" borderId="0" xfId="0" applyFont="1" applyFill="1" applyBorder="1"/>
    <xf numFmtId="0" fontId="68" fillId="2" borderId="0" xfId="0" applyFont="1" applyFill="1" applyBorder="1" applyAlignment="1">
      <alignment horizontal="justify" vertical="center"/>
    </xf>
    <xf numFmtId="0" fontId="19" fillId="2" borderId="0" xfId="0" applyFont="1" applyFill="1" applyBorder="1" applyAlignment="1">
      <alignment vertical="center" wrapText="1"/>
    </xf>
    <xf numFmtId="0" fontId="63" fillId="3" borderId="2" xfId="0" applyFont="1" applyFill="1" applyBorder="1" applyAlignment="1">
      <alignment horizontal="center" vertical="center"/>
    </xf>
    <xf numFmtId="0" fontId="18" fillId="2" borderId="0" xfId="0" applyFont="1" applyFill="1" applyBorder="1" applyAlignment="1">
      <alignment horizontal="left" vertical="center"/>
    </xf>
    <xf numFmtId="0" fontId="18" fillId="3" borderId="0" xfId="0" applyFont="1" applyFill="1" applyBorder="1" applyAlignment="1">
      <alignment horizontal="center" vertical="center"/>
    </xf>
    <xf numFmtId="0" fontId="18" fillId="2" borderId="0" xfId="0" applyFont="1" applyFill="1" applyBorder="1" applyAlignment="1">
      <alignment horizontal="center" vertical="center"/>
    </xf>
    <xf numFmtId="0" fontId="0" fillId="11" borderId="42" xfId="0" applyFont="1" applyFill="1" applyBorder="1" applyAlignment="1" applyProtection="1">
      <alignment vertical="center"/>
      <protection locked="0"/>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42" xfId="0" applyFill="1" applyBorder="1" applyAlignment="1" applyProtection="1">
      <alignment vertical="center"/>
      <protection locked="0"/>
    </xf>
    <xf numFmtId="44" fontId="0" fillId="18" borderId="42" xfId="0" applyNumberFormat="1" applyFill="1" applyBorder="1" applyAlignment="1" applyProtection="1">
      <alignment horizontal="right" vertical="center" indent="1"/>
      <protection locked="0"/>
    </xf>
    <xf numFmtId="49" fontId="26" fillId="18" borderId="42"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2" borderId="0" xfId="0" applyFill="1" applyAlignment="1">
      <alignment horizontal="center"/>
    </xf>
    <xf numFmtId="0" fontId="0" fillId="3" borderId="0" xfId="0" applyFill="1" applyBorder="1" applyAlignment="1">
      <alignment horizontal="center"/>
    </xf>
    <xf numFmtId="0" fontId="0" fillId="3" borderId="0" xfId="0" applyFill="1" applyBorder="1"/>
    <xf numFmtId="0" fontId="19" fillId="2" borderId="0" xfId="0" applyFont="1" applyFill="1" applyBorder="1" applyAlignment="1">
      <alignment horizontal="center" vertical="center" wrapText="1"/>
    </xf>
    <xf numFmtId="0" fontId="0" fillId="20" borderId="0" xfId="0" applyFill="1" applyAlignment="1">
      <alignment horizontal="center"/>
    </xf>
    <xf numFmtId="0" fontId="0" fillId="20" borderId="0" xfId="0" applyFill="1"/>
    <xf numFmtId="2" fontId="0" fillId="20" borderId="0" xfId="0" applyNumberFormat="1" applyFill="1" applyAlignment="1">
      <alignment horizontal="right" vertical="center" indent="1"/>
    </xf>
    <xf numFmtId="0" fontId="0" fillId="20" borderId="0" xfId="0" applyFill="1" applyAlignment="1">
      <alignment horizontal="left" indent="1"/>
    </xf>
    <xf numFmtId="0" fontId="0" fillId="15" borderId="0" xfId="0" applyFill="1" applyAlignment="1">
      <alignment horizontal="center"/>
    </xf>
    <xf numFmtId="0" fontId="0" fillId="15" borderId="42" xfId="0" applyFill="1" applyBorder="1" applyAlignment="1" applyProtection="1">
      <alignment vertical="center"/>
      <protection locked="0"/>
    </xf>
    <xf numFmtId="0" fontId="18" fillId="3" borderId="0" xfId="0" applyFont="1" applyFill="1" applyAlignment="1">
      <alignment horizontal="center" vertical="center"/>
    </xf>
    <xf numFmtId="0" fontId="18" fillId="2" borderId="0" xfId="0" applyFont="1" applyFill="1" applyBorder="1" applyAlignment="1">
      <alignment horizontal="left" vertical="center"/>
    </xf>
    <xf numFmtId="0" fontId="59" fillId="2" borderId="0" xfId="0" applyFont="1" applyFill="1" applyBorder="1" applyAlignment="1">
      <alignment horizontal="center" vertical="center" wrapText="1"/>
    </xf>
    <xf numFmtId="0" fontId="19" fillId="2" borderId="0" xfId="0" applyFont="1" applyFill="1" applyBorder="1" applyAlignment="1">
      <alignment horizontal="center" vertical="center"/>
    </xf>
    <xf numFmtId="166" fontId="18" fillId="3" borderId="0" xfId="0" applyNumberFormat="1" applyFont="1" applyFill="1" applyBorder="1" applyAlignment="1">
      <alignment horizontal="center" vertical="center"/>
    </xf>
    <xf numFmtId="0" fontId="18" fillId="0" borderId="0" xfId="0" applyFont="1" applyAlignment="1">
      <alignment horizontal="left" vertical="center"/>
    </xf>
    <xf numFmtId="165" fontId="18" fillId="3" borderId="0" xfId="0" applyNumberFormat="1" applyFont="1" applyFill="1" applyAlignment="1">
      <alignment horizontal="center" vertical="center"/>
    </xf>
    <xf numFmtId="0" fontId="60" fillId="2" borderId="0" xfId="0" applyFont="1" applyFill="1" applyBorder="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8" fontId="22" fillId="0" borderId="0" xfId="0" applyNumberFormat="1" applyFont="1" applyAlignment="1">
      <alignment horizontal="center" vertical="center" wrapText="1"/>
    </xf>
    <xf numFmtId="0" fontId="18" fillId="0" borderId="0" xfId="0" applyFont="1" applyAlignment="1">
      <alignment horizontal="center" vertical="center"/>
    </xf>
    <xf numFmtId="14" fontId="18" fillId="3" borderId="0" xfId="0" applyNumberFormat="1" applyFont="1" applyFill="1" applyAlignment="1">
      <alignment horizontal="center" vertical="center"/>
    </xf>
    <xf numFmtId="164" fontId="18" fillId="3" borderId="0" xfId="0" applyNumberFormat="1" applyFont="1" applyFill="1" applyAlignment="1">
      <alignment horizontal="center" vertical="center"/>
    </xf>
    <xf numFmtId="0" fontId="7" fillId="3" borderId="0" xfId="1" applyFill="1" applyBorder="1" applyAlignment="1">
      <alignment horizontal="center" vertical="center"/>
    </xf>
    <xf numFmtId="0" fontId="18" fillId="3" borderId="0" xfId="0" applyFont="1" applyFill="1" applyBorder="1" applyAlignment="1">
      <alignment horizontal="center" vertical="center"/>
    </xf>
    <xf numFmtId="0" fontId="26" fillId="0" borderId="0" xfId="0" applyFont="1" applyBorder="1" applyAlignment="1">
      <alignment horizontal="left" vertical="center"/>
    </xf>
    <xf numFmtId="0" fontId="19" fillId="3" borderId="0" xfId="0" applyFont="1" applyFill="1" applyBorder="1" applyAlignment="1">
      <alignment horizontal="center" vertical="center"/>
    </xf>
    <xf numFmtId="0" fontId="58" fillId="0" borderId="0" xfId="0" applyFont="1" applyAlignment="1">
      <alignment horizontal="center" vertical="center"/>
    </xf>
    <xf numFmtId="0" fontId="0" fillId="2" borderId="0" xfId="0" applyFill="1" applyAlignment="1">
      <alignment horizontal="left" vertical="center"/>
    </xf>
    <xf numFmtId="0" fontId="0" fillId="3" borderId="3" xfId="0" applyFill="1" applyBorder="1" applyAlignment="1">
      <alignment horizontal="center" vertical="center"/>
    </xf>
    <xf numFmtId="0" fontId="20" fillId="3" borderId="2"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0" xfId="0" applyFont="1" applyFill="1" applyAlignment="1">
      <alignment horizontal="center" vertical="center"/>
    </xf>
    <xf numFmtId="0" fontId="20" fillId="3" borderId="19" xfId="0" applyFont="1" applyFill="1" applyBorder="1" applyAlignment="1">
      <alignment horizontal="center" vertical="center"/>
    </xf>
    <xf numFmtId="0" fontId="19" fillId="2" borderId="0" xfId="0" applyFont="1" applyFill="1" applyAlignment="1">
      <alignment horizontal="left" vertical="center"/>
    </xf>
    <xf numFmtId="0" fontId="59" fillId="3" borderId="2" xfId="0" applyFont="1" applyFill="1" applyBorder="1" applyAlignment="1">
      <alignment horizontal="center" vertical="center"/>
    </xf>
    <xf numFmtId="0" fontId="59" fillId="3" borderId="0" xfId="0" applyFont="1" applyFill="1" applyBorder="1" applyAlignment="1">
      <alignment horizontal="center" vertical="center"/>
    </xf>
    <xf numFmtId="6" fontId="21" fillId="3" borderId="1"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18"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63" fillId="3" borderId="0" xfId="0" applyFont="1" applyFill="1" applyBorder="1" applyAlignment="1">
      <alignment horizontal="center" vertical="center"/>
    </xf>
    <xf numFmtId="0" fontId="19" fillId="2" borderId="28" xfId="0" applyFont="1" applyFill="1" applyBorder="1" applyAlignment="1">
      <alignment horizontal="center" vertical="center" wrapText="1"/>
    </xf>
    <xf numFmtId="0" fontId="62" fillId="2" borderId="3" xfId="0" applyFont="1" applyFill="1" applyBorder="1" applyAlignment="1">
      <alignment horizontal="left" vertical="center"/>
    </xf>
    <xf numFmtId="0" fontId="62" fillId="2" borderId="0" xfId="0" applyFont="1" applyFill="1" applyBorder="1" applyAlignment="1">
      <alignment horizontal="left" vertical="center"/>
    </xf>
    <xf numFmtId="0" fontId="19" fillId="3" borderId="3"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2" borderId="0" xfId="0" applyFont="1" applyFill="1" applyAlignment="1">
      <alignment horizontal="center" vertical="center"/>
    </xf>
    <xf numFmtId="0" fontId="0" fillId="2" borderId="0" xfId="0" applyFill="1" applyBorder="1" applyAlignment="1">
      <alignment horizontal="left" vertical="center"/>
    </xf>
    <xf numFmtId="0" fontId="27" fillId="3" borderId="0" xfId="0" applyFont="1" applyFill="1" applyBorder="1" applyAlignment="1">
      <alignment horizontal="center" vertical="center"/>
    </xf>
    <xf numFmtId="0" fontId="59" fillId="3" borderId="0" xfId="0" applyFont="1" applyFill="1" applyBorder="1" applyAlignment="1">
      <alignment horizontal="center" vertical="center" wrapText="1"/>
    </xf>
    <xf numFmtId="0" fontId="0" fillId="2" borderId="0" xfId="0" applyFill="1" applyAlignment="1">
      <alignment horizontal="center" vertical="center"/>
    </xf>
    <xf numFmtId="0" fontId="21" fillId="3" borderId="0" xfId="0" applyFont="1" applyFill="1" applyAlignment="1">
      <alignment horizontal="center" vertical="center"/>
    </xf>
    <xf numFmtId="0" fontId="18" fillId="4" borderId="26" xfId="0" applyFont="1" applyFill="1" applyBorder="1" applyAlignment="1">
      <alignment horizontal="center" vertical="center"/>
    </xf>
    <xf numFmtId="0" fontId="18" fillId="4" borderId="27" xfId="0" applyFont="1" applyFill="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9" fillId="0" borderId="9" xfId="0" applyFont="1" applyBorder="1" applyAlignment="1">
      <alignment horizontal="center"/>
    </xf>
    <xf numFmtId="0" fontId="18" fillId="4" borderId="0" xfId="0" applyFont="1" applyFill="1" applyAlignment="1">
      <alignment horizontal="left" vertical="center"/>
    </xf>
    <xf numFmtId="0" fontId="18" fillId="0" borderId="19" xfId="0" applyFont="1" applyBorder="1" applyAlignment="1">
      <alignment vertical="center"/>
    </xf>
    <xf numFmtId="6" fontId="26" fillId="3" borderId="0" xfId="0" applyNumberFormat="1" applyFont="1" applyFill="1" applyBorder="1" applyAlignment="1">
      <alignment horizontal="center" vertical="center"/>
    </xf>
    <xf numFmtId="0" fontId="26" fillId="3" borderId="0" xfId="0" applyFont="1" applyFill="1" applyBorder="1" applyAlignment="1">
      <alignment horizontal="center" vertical="center"/>
    </xf>
    <xf numFmtId="0" fontId="23" fillId="2" borderId="0" xfId="0" applyFont="1" applyFill="1" applyBorder="1" applyAlignment="1">
      <alignment horizontal="center" vertical="center"/>
    </xf>
    <xf numFmtId="0" fontId="59" fillId="0" borderId="1" xfId="0" applyFont="1" applyBorder="1" applyAlignment="1">
      <alignment horizontal="center"/>
    </xf>
    <xf numFmtId="0" fontId="23" fillId="2" borderId="0" xfId="0" applyFont="1" applyFill="1" applyBorder="1" applyAlignment="1">
      <alignment horizontal="center" vertical="center" wrapText="1"/>
    </xf>
    <xf numFmtId="0" fontId="18" fillId="0" borderId="0" xfId="0" applyFont="1" applyBorder="1" applyAlignment="1">
      <alignment horizontal="center" vertical="center"/>
    </xf>
    <xf numFmtId="0" fontId="20" fillId="2" borderId="0" xfId="0" applyFont="1" applyFill="1" applyAlignment="1">
      <alignment horizontal="center" vertical="center"/>
    </xf>
    <xf numFmtId="0" fontId="26" fillId="2" borderId="0" xfId="0" applyFont="1" applyFill="1" applyBorder="1" applyAlignment="1">
      <alignment horizontal="left" vertical="top" wrapText="1"/>
    </xf>
    <xf numFmtId="0" fontId="26" fillId="2" borderId="0" xfId="0" applyFont="1" applyFill="1" applyBorder="1" applyAlignment="1">
      <alignment horizontal="left" vertical="center" wrapText="1"/>
    </xf>
    <xf numFmtId="0" fontId="18" fillId="2" borderId="0" xfId="0" applyFont="1" applyFill="1" applyAlignment="1">
      <alignment horizontal="center" vertical="center"/>
    </xf>
    <xf numFmtId="0" fontId="18" fillId="2" borderId="0" xfId="0" applyFont="1" applyFill="1" applyBorder="1" applyAlignment="1">
      <alignment horizontal="center" vertical="top" wrapText="1"/>
    </xf>
    <xf numFmtId="0" fontId="0" fillId="0" borderId="0" xfId="0" applyAlignment="1" applyProtection="1">
      <alignment horizontal="center"/>
      <protection locked="0"/>
    </xf>
    <xf numFmtId="0" fontId="18"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61" fillId="8" borderId="0"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33" fillId="6" borderId="0" xfId="0" applyNumberFormat="1" applyFont="1" applyFill="1" applyBorder="1" applyAlignment="1" applyProtection="1">
      <alignment horizontal="left" vertical="center"/>
      <protection locked="0"/>
    </xf>
    <xf numFmtId="0" fontId="33" fillId="6" borderId="1" xfId="0" applyNumberFormat="1" applyFont="1" applyFill="1" applyBorder="1" applyAlignment="1" applyProtection="1">
      <alignment horizontal="left" vertical="center"/>
      <protection locked="0"/>
    </xf>
    <xf numFmtId="14" fontId="33" fillId="6" borderId="0" xfId="0" applyNumberFormat="1" applyFont="1" applyFill="1" applyBorder="1" applyAlignment="1" applyProtection="1">
      <alignment horizontal="left" vertical="center"/>
      <protection locked="0"/>
    </xf>
    <xf numFmtId="14" fontId="33" fillId="6" borderId="1" xfId="0" applyNumberFormat="1" applyFont="1" applyFill="1" applyBorder="1" applyAlignment="1" applyProtection="1">
      <alignment horizontal="left" vertical="center"/>
      <protection locked="0"/>
    </xf>
    <xf numFmtId="0" fontId="33" fillId="3" borderId="0" xfId="0" applyFont="1" applyFill="1" applyBorder="1" applyAlignment="1" applyProtection="1">
      <alignment horizontal="center"/>
      <protection locked="0"/>
    </xf>
    <xf numFmtId="0" fontId="33" fillId="3" borderId="19" xfId="0" applyFont="1" applyFill="1" applyBorder="1" applyAlignment="1" applyProtection="1">
      <alignment horizontal="center"/>
      <protection locked="0"/>
    </xf>
    <xf numFmtId="49" fontId="0" fillId="0" borderId="14" xfId="0" applyNumberFormat="1" applyFont="1" applyBorder="1" applyAlignment="1" applyProtection="1">
      <alignment horizontal="center" vertical="center" wrapText="1"/>
      <protection locked="0"/>
    </xf>
    <xf numFmtId="49" fontId="0" fillId="0" borderId="18" xfId="0" applyNumberFormat="1" applyFont="1" applyBorder="1" applyAlignment="1" applyProtection="1">
      <alignment horizontal="center" vertical="center" wrapText="1"/>
      <protection locked="0"/>
    </xf>
    <xf numFmtId="49" fontId="0" fillId="0" borderId="21" xfId="0" applyNumberFormat="1"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4" fontId="0" fillId="0" borderId="20"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0" fontId="0" fillId="3" borderId="0"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32" xfId="0" applyNumberFormat="1" applyFill="1" applyBorder="1" applyAlignment="1" applyProtection="1">
      <alignment horizontal="center"/>
      <protection locked="0"/>
    </xf>
    <xf numFmtId="49" fontId="0" fillId="3" borderId="14" xfId="0" applyNumberFormat="1" applyFont="1" applyFill="1" applyBorder="1" applyAlignment="1" applyProtection="1">
      <alignment horizontal="center" vertical="center" wrapText="1"/>
      <protection locked="0"/>
    </xf>
    <xf numFmtId="49" fontId="0" fillId="3" borderId="18" xfId="0" applyNumberFormat="1" applyFont="1" applyFill="1" applyBorder="1" applyAlignment="1" applyProtection="1">
      <alignment horizontal="center" vertical="center" wrapText="1"/>
      <protection locked="0"/>
    </xf>
    <xf numFmtId="49" fontId="0" fillId="3" borderId="21" xfId="0" applyNumberFormat="1" applyFon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12" xfId="0" applyNumberFormat="1" applyFill="1" applyBorder="1" applyAlignment="1" applyProtection="1">
      <alignment horizontal="center" vertical="center" wrapText="1"/>
      <protection locked="0"/>
    </xf>
    <xf numFmtId="167" fontId="0" fillId="3" borderId="13"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wrapText="1"/>
      <protection locked="0"/>
    </xf>
    <xf numFmtId="0" fontId="0" fillId="3" borderId="32" xfId="0" applyFont="1" applyFill="1" applyBorder="1" applyAlignment="1" applyProtection="1">
      <alignment horizontal="center" wrapText="1"/>
      <protection locked="0"/>
    </xf>
    <xf numFmtId="0" fontId="19" fillId="3" borderId="13" xfId="0" applyFont="1" applyFill="1" applyBorder="1" applyAlignment="1" applyProtection="1">
      <alignment horizontal="center" vertical="center" wrapText="1"/>
      <protection locked="0"/>
    </xf>
    <xf numFmtId="0" fontId="19" fillId="3" borderId="22" xfId="0" applyFon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 fontId="0" fillId="3" borderId="20"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67" fillId="2" borderId="0" xfId="0" applyFont="1" applyFill="1" applyBorder="1" applyAlignment="1">
      <alignment horizontal="justify" vertical="justify" wrapText="1"/>
    </xf>
    <xf numFmtId="0" fontId="69" fillId="2" borderId="0" xfId="0" applyFont="1" applyFill="1" applyBorder="1" applyAlignment="1">
      <alignment horizontal="left" vertical="justify" wrapText="1" indent="1"/>
    </xf>
    <xf numFmtId="0" fontId="67" fillId="2" borderId="0" xfId="0" applyFont="1" applyFill="1" applyBorder="1" applyAlignment="1">
      <alignment horizontal="left" vertical="justify"/>
    </xf>
    <xf numFmtId="0" fontId="67" fillId="2" borderId="0" xfId="0" applyFont="1" applyFill="1" applyBorder="1" applyAlignment="1">
      <alignment horizontal="justify" vertical="center" wrapText="1"/>
    </xf>
    <xf numFmtId="0" fontId="68" fillId="2" borderId="0" xfId="0" applyFont="1" applyFill="1" applyBorder="1" applyAlignment="1">
      <alignment horizontal="left" vertical="justify" indent="1"/>
    </xf>
    <xf numFmtId="0" fontId="67" fillId="2" borderId="0" xfId="0" applyFont="1" applyFill="1" applyBorder="1" applyAlignment="1">
      <alignment horizontal="justify" vertical="center"/>
    </xf>
    <xf numFmtId="0" fontId="67" fillId="2" borderId="0" xfId="0" applyFont="1" applyFill="1" applyBorder="1" applyAlignment="1">
      <alignment horizontal="left" vertical="center" wrapText="1"/>
    </xf>
    <xf numFmtId="0" fontId="67" fillId="2" borderId="0" xfId="0" applyFont="1" applyFill="1" applyBorder="1" applyAlignment="1">
      <alignment horizontal="justify" wrapText="1"/>
    </xf>
    <xf numFmtId="0" fontId="66" fillId="2" borderId="0" xfId="0" applyFont="1" applyFill="1" applyBorder="1" applyAlignment="1">
      <alignment horizontal="justify" vertical="center" wrapText="1"/>
    </xf>
    <xf numFmtId="2" fontId="0" fillId="3" borderId="10" xfId="0" applyNumberFormat="1" applyFill="1" applyBorder="1" applyAlignment="1" applyProtection="1">
      <alignment horizontal="center" vertical="center" wrapText="1"/>
      <protection locked="0"/>
    </xf>
    <xf numFmtId="2" fontId="0" fillId="3" borderId="37" xfId="0" applyNumberFormat="1" applyFill="1" applyBorder="1" applyAlignment="1" applyProtection="1">
      <alignment horizontal="center" vertical="center" wrapText="1"/>
      <protection locked="0"/>
    </xf>
    <xf numFmtId="4" fontId="0" fillId="3" borderId="10" xfId="0" applyNumberFormat="1" applyFill="1" applyBorder="1" applyAlignment="1" applyProtection="1">
      <alignment horizontal="center" vertical="center" wrapText="1"/>
    </xf>
    <xf numFmtId="4" fontId="0" fillId="3" borderId="13" xfId="0" applyNumberFormat="1" applyFill="1" applyBorder="1" applyAlignment="1" applyProtection="1">
      <alignment horizontal="center" vertical="center" wrapText="1"/>
    </xf>
    <xf numFmtId="4" fontId="0" fillId="3" borderId="37" xfId="0" applyNumberFormat="1" applyFill="1" applyBorder="1" applyAlignment="1" applyProtection="1">
      <alignment horizontal="center" vertical="center" wrapText="1"/>
    </xf>
    <xf numFmtId="49" fontId="0" fillId="0" borderId="0" xfId="0" applyNumberFormat="1" applyBorder="1" applyAlignment="1" applyProtection="1">
      <alignment vertical="center" wrapText="1"/>
      <protection locked="0"/>
    </xf>
    <xf numFmtId="0" fontId="0" fillId="3" borderId="37" xfId="0" applyFill="1" applyBorder="1" applyAlignment="1" applyProtection="1">
      <alignment horizontal="center" vertical="center" wrapText="1"/>
      <protection locked="0"/>
    </xf>
    <xf numFmtId="49" fontId="0" fillId="0" borderId="10" xfId="0" applyNumberFormat="1" applyBorder="1" applyAlignment="1" applyProtection="1">
      <alignment horizontal="center" vertical="center" wrapText="1"/>
      <protection locked="0"/>
    </xf>
    <xf numFmtId="49" fontId="0" fillId="0" borderId="13" xfId="0" applyNumberFormat="1" applyFont="1" applyBorder="1" applyAlignment="1" applyProtection="1">
      <alignment horizontal="center" vertical="center" wrapText="1"/>
      <protection locked="0"/>
    </xf>
    <xf numFmtId="49" fontId="0" fillId="0" borderId="37" xfId="0" applyNumberFormat="1" applyFont="1" applyBorder="1" applyAlignment="1" applyProtection="1">
      <alignment horizontal="center" vertical="center" wrapText="1"/>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2" fontId="0" fillId="0" borderId="10" xfId="0" applyNumberFormat="1" applyBorder="1" applyAlignment="1" applyProtection="1">
      <alignment horizontal="center" vertical="center" wrapText="1"/>
      <protection locked="0"/>
    </xf>
    <xf numFmtId="2" fontId="0" fillId="0" borderId="37"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13" xfId="0" applyNumberFormat="1" applyBorder="1" applyAlignment="1" applyProtection="1">
      <alignment horizontal="center" vertical="center" wrapText="1"/>
      <protection locked="0"/>
    </xf>
    <xf numFmtId="167" fontId="0" fillId="0" borderId="37"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49" fontId="0" fillId="3" borderId="10" xfId="0" applyNumberFormat="1" applyFill="1" applyBorder="1" applyAlignment="1" applyProtection="1">
      <alignment horizontal="center" vertical="center" wrapText="1"/>
      <protection locked="0"/>
    </xf>
    <xf numFmtId="49" fontId="0" fillId="3" borderId="13" xfId="0" applyNumberFormat="1" applyFont="1" applyFill="1" applyBorder="1" applyAlignment="1" applyProtection="1">
      <alignment horizontal="center" vertical="center" wrapText="1"/>
      <protection locked="0"/>
    </xf>
    <xf numFmtId="49" fontId="0" fillId="3" borderId="37"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3" xfId="0" applyNumberFormat="1" applyBorder="1" applyAlignment="1" applyProtection="1">
      <alignment horizontal="center" vertical="center" wrapText="1"/>
    </xf>
    <xf numFmtId="4" fontId="0" fillId="0" borderId="37" xfId="0" applyNumberFormat="1" applyBorder="1" applyAlignment="1" applyProtection="1">
      <alignment horizontal="center" vertical="center" wrapText="1"/>
    </xf>
    <xf numFmtId="49" fontId="0" fillId="3" borderId="10" xfId="0" applyNumberFormat="1" applyFon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37" xfId="0" applyNumberFormat="1" applyFill="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37" xfId="7" applyFont="1" applyFill="1" applyBorder="1" applyAlignment="1" applyProtection="1">
      <alignment horizontal="center" vertical="center" wrapText="1"/>
      <protection locked="0"/>
    </xf>
    <xf numFmtId="0" fontId="18" fillId="4" borderId="0" xfId="0" applyFont="1" applyFill="1" applyBorder="1" applyAlignment="1">
      <alignment horizontal="center" vertical="center"/>
    </xf>
    <xf numFmtId="0" fontId="18" fillId="4" borderId="56" xfId="0" applyFont="1" applyFill="1" applyBorder="1" applyAlignment="1">
      <alignment horizontal="center" wrapText="1"/>
    </xf>
    <xf numFmtId="0" fontId="20" fillId="2" borderId="0" xfId="0" applyFont="1" applyFill="1" applyBorder="1" applyAlignment="1">
      <alignment horizontal="left" vertical="top" wrapText="1"/>
    </xf>
    <xf numFmtId="0" fontId="18" fillId="4" borderId="0" xfId="0" applyFont="1" applyFill="1" applyBorder="1" applyAlignment="1">
      <alignment horizontal="center"/>
    </xf>
    <xf numFmtId="0" fontId="26" fillId="2" borderId="0" xfId="0" applyFont="1" applyFill="1" applyBorder="1" applyAlignment="1">
      <alignment horizontal="center" vertical="center" wrapText="1"/>
    </xf>
    <xf numFmtId="0" fontId="0" fillId="2" borderId="0" xfId="0" applyFont="1" applyFill="1" applyBorder="1" applyAlignment="1">
      <alignment horizontal="left" vertical="center"/>
    </xf>
    <xf numFmtId="0" fontId="17" fillId="2" borderId="0" xfId="0" applyFont="1" applyFill="1" applyBorder="1" applyAlignment="1">
      <alignment horizontal="left" vertical="top" wrapText="1"/>
    </xf>
    <xf numFmtId="0" fontId="55" fillId="0" borderId="0" xfId="0" applyFont="1" applyAlignment="1">
      <alignment horizontal="center"/>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10.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13.jpeg"/><Relationship Id="rId5" Type="http://schemas.openxmlformats.org/officeDocument/2006/relationships/image" Target="../media/image10.jpeg"/><Relationship Id="rId4"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4.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69981</xdr:colOff>
      <xdr:row>61</xdr:row>
      <xdr:rowOff>150674</xdr:rowOff>
    </xdr:from>
    <xdr:to>
      <xdr:col>10</xdr:col>
      <xdr:colOff>171062</xdr:colOff>
      <xdr:row>64</xdr:row>
      <xdr:rowOff>116164</xdr:rowOff>
    </xdr:to>
    <xdr:pic>
      <xdr:nvPicPr>
        <xdr:cNvPr id="4" name="Image 3" descr="Capture d’écran 2023-03-07 111519.jpg"/>
        <xdr:cNvPicPr>
          <a:picLocks noChangeAspect="1"/>
        </xdr:cNvPicPr>
      </xdr:nvPicPr>
      <xdr:blipFill>
        <a:blip xmlns:r="http://schemas.openxmlformats.org/officeDocument/2006/relationships" r:embed="rId1" cstate="print"/>
        <a:stretch>
          <a:fillRect/>
        </a:stretch>
      </xdr:blipFill>
      <xdr:spPr>
        <a:xfrm>
          <a:off x="202165" y="7965062"/>
          <a:ext cx="6655836" cy="525327"/>
        </a:xfrm>
        <a:prstGeom prst="rect">
          <a:avLst/>
        </a:prstGeom>
      </xdr:spPr>
    </xdr:pic>
    <xdr:clientData/>
  </xdr:twoCellAnchor>
  <xdr:twoCellAnchor editAs="oneCell">
    <xdr:from>
      <xdr:col>1</xdr:col>
      <xdr:colOff>684245</xdr:colOff>
      <xdr:row>0</xdr:row>
      <xdr:rowOff>38877</xdr:rowOff>
    </xdr:from>
    <xdr:to>
      <xdr:col>7</xdr:col>
      <xdr:colOff>1057470</xdr:colOff>
      <xdr:row>6</xdr:row>
      <xdr:rowOff>8132</xdr:rowOff>
    </xdr:to>
    <xdr:pic>
      <xdr:nvPicPr>
        <xdr:cNvPr id="3" name="Image 2" descr="Capture d'écran 2025-05-15 183605.png"/>
        <xdr:cNvPicPr>
          <a:picLocks noChangeAspect="1"/>
        </xdr:cNvPicPr>
      </xdr:nvPicPr>
      <xdr:blipFill>
        <a:blip xmlns:r="http://schemas.openxmlformats.org/officeDocument/2006/relationships" r:embed="rId2" cstate="print"/>
        <a:stretch>
          <a:fillRect/>
        </a:stretch>
      </xdr:blipFill>
      <xdr:spPr>
        <a:xfrm>
          <a:off x="808653" y="38877"/>
          <a:ext cx="5295123" cy="8789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38100</xdr:rowOff>
    </xdr:from>
    <xdr:to>
      <xdr:col>7</xdr:col>
      <xdr:colOff>1009650</xdr:colOff>
      <xdr:row>9</xdr:row>
      <xdr:rowOff>9525</xdr:rowOff>
    </xdr:to>
    <xdr:pic>
      <xdr:nvPicPr>
        <xdr:cNvPr id="4152" name="Image 3" descr="Capture.JPG"/>
        <xdr:cNvPicPr>
          <a:picLocks noChangeAspect="1"/>
        </xdr:cNvPicPr>
      </xdr:nvPicPr>
      <xdr:blipFill>
        <a:blip xmlns:r="http://schemas.openxmlformats.org/officeDocument/2006/relationships" r:embed="rId1" cstate="print"/>
        <a:srcRect/>
        <a:stretch>
          <a:fillRect/>
        </a:stretch>
      </xdr:blipFill>
      <xdr:spPr bwMode="auto">
        <a:xfrm>
          <a:off x="209550" y="38100"/>
          <a:ext cx="5467350" cy="981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5</xdr:row>
      <xdr:rowOff>66675</xdr:rowOff>
    </xdr:to>
    <xdr:pic>
      <xdr:nvPicPr>
        <xdr:cNvPr id="5176" name="Image 7" descr="Capture.JPG"/>
        <xdr:cNvPicPr>
          <a:picLocks noChangeAspect="1"/>
        </xdr:cNvPicPr>
      </xdr:nvPicPr>
      <xdr:blipFill>
        <a:blip xmlns:r="http://schemas.openxmlformats.org/officeDocument/2006/relationships" r:embed="rId1" cstate="print"/>
        <a:srcRect/>
        <a:stretch>
          <a:fillRect/>
        </a:stretch>
      </xdr:blipFill>
      <xdr:spPr bwMode="auto">
        <a:xfrm>
          <a:off x="371475" y="0"/>
          <a:ext cx="5591175" cy="895350"/>
        </a:xfrm>
        <a:prstGeom prst="rect">
          <a:avLst/>
        </a:prstGeom>
        <a:noFill/>
        <a:ln w="9525">
          <a:noFill/>
          <a:miter lim="800000"/>
          <a:headEnd/>
          <a:tailEnd/>
        </a:ln>
      </xdr:spPr>
    </xdr:pic>
    <xdr:clientData/>
  </xdr:twoCellAnchor>
  <xdr:twoCellAnchor editAs="oneCell">
    <xdr:from>
      <xdr:col>0</xdr:col>
      <xdr:colOff>10886</xdr:colOff>
      <xdr:row>46</xdr:row>
      <xdr:rowOff>696685</xdr:rowOff>
    </xdr:from>
    <xdr:to>
      <xdr:col>8</xdr:col>
      <xdr:colOff>494437</xdr:colOff>
      <xdr:row>49</xdr:row>
      <xdr:rowOff>164373</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10886" y="9699171"/>
          <a:ext cx="6633980" cy="523602"/>
        </a:xfrm>
        <a:prstGeom prst="rect">
          <a:avLst/>
        </a:prstGeom>
      </xdr:spPr>
    </xdr:pic>
    <xdr:clientData/>
  </xdr:twoCellAnchor>
  <xdr:twoCellAnchor editAs="oneCell">
    <xdr:from>
      <xdr:col>7</xdr:col>
      <xdr:colOff>0</xdr:colOff>
      <xdr:row>46</xdr:row>
      <xdr:rowOff>0</xdr:rowOff>
    </xdr:from>
    <xdr:to>
      <xdr:col>8</xdr:col>
      <xdr:colOff>241088</xdr:colOff>
      <xdr:row>47</xdr:row>
      <xdr:rowOff>62745</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040086" y="8708571"/>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3208"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3209"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20600"/>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3210"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11075"/>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3211"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401550"/>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3212"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49175"/>
          <a:ext cx="200025" cy="2095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6280"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6281"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6282"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6283"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284"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39</xdr:row>
      <xdr:rowOff>552597</xdr:rowOff>
    </xdr:from>
    <xdr:to>
      <xdr:col>8</xdr:col>
      <xdr:colOff>478971</xdr:colOff>
      <xdr:row>41</xdr:row>
      <xdr:rowOff>153495</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38</xdr:row>
      <xdr:rowOff>174172</xdr:rowOff>
    </xdr:from>
    <xdr:to>
      <xdr:col>8</xdr:col>
      <xdr:colOff>458803</xdr:colOff>
      <xdr:row>40</xdr:row>
      <xdr:rowOff>51860</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7250"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CORPORATE!H28">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CORPORATE!D28">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AppData/Roaming/Microsoft/Excel/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row r="12">
          <cell r="E12"/>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L62"/>
  <sheetViews>
    <sheetView showGridLines="0" showRowColHeaders="0" showZeros="0" tabSelected="1" showRuler="0" showWhiteSpace="0" view="pageLayout" zoomScale="98" zoomScalePageLayoutView="98" workbookViewId="0">
      <selection activeCell="L10" sqref="L10"/>
    </sheetView>
  </sheetViews>
  <sheetFormatPr baseColWidth="10" defaultColWidth="11.4414062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0" width="0" style="1" hidden="1" customWidth="1"/>
    <col min="11" max="16384" width="11.44140625" style="1"/>
  </cols>
  <sheetData>
    <row r="1" spans="1:9" ht="4.5" customHeight="1"/>
    <row r="2" spans="1:9" ht="15" customHeight="1">
      <c r="D2" s="462"/>
      <c r="E2" s="462"/>
      <c r="F2" s="462"/>
      <c r="G2" s="462"/>
    </row>
    <row r="3" spans="1:9" ht="15.75" customHeight="1">
      <c r="A3" s="463"/>
      <c r="B3" s="463"/>
      <c r="C3" s="463"/>
      <c r="D3" s="462"/>
      <c r="E3" s="462"/>
      <c r="F3" s="462"/>
      <c r="G3" s="462"/>
    </row>
    <row r="4" spans="1:9" ht="15" customHeight="1">
      <c r="A4" s="463"/>
      <c r="B4" s="463"/>
      <c r="C4" s="463"/>
      <c r="D4" s="462"/>
      <c r="E4" s="462"/>
      <c r="F4" s="462"/>
      <c r="G4" s="462"/>
    </row>
    <row r="5" spans="1:9">
      <c r="D5" s="464"/>
      <c r="E5" s="464"/>
      <c r="F5" s="464"/>
      <c r="G5" s="464"/>
    </row>
    <row r="6" spans="1:9" ht="6.75" customHeight="1">
      <c r="B6" s="2"/>
      <c r="C6" s="2"/>
      <c r="D6" s="2"/>
      <c r="E6" s="2"/>
      <c r="F6" s="2"/>
      <c r="G6" s="2"/>
      <c r="H6" s="2"/>
      <c r="I6" s="2"/>
    </row>
    <row r="7" spans="1:9" ht="2.25" customHeight="1"/>
    <row r="8" spans="1:9" ht="3" customHeight="1"/>
    <row r="9" spans="1:9" ht="2.25" customHeight="1"/>
    <row r="10" spans="1:9" ht="26.25" customHeight="1">
      <c r="B10" s="465" t="s">
        <v>214</v>
      </c>
      <c r="C10" s="465"/>
      <c r="D10" s="465"/>
      <c r="E10" s="465"/>
      <c r="F10" s="465"/>
      <c r="G10" s="465"/>
      <c r="H10" s="465"/>
      <c r="I10" s="465"/>
    </row>
    <row r="11" spans="1:9" ht="5.25" customHeight="1">
      <c r="B11" s="17"/>
      <c r="C11" s="17"/>
      <c r="D11" s="17"/>
      <c r="E11" s="17"/>
      <c r="F11" s="17"/>
      <c r="G11" s="17"/>
      <c r="H11" s="17"/>
      <c r="I11" s="17"/>
    </row>
    <row r="12" spans="1:9" ht="17.25" customHeight="1">
      <c r="A12" s="3"/>
      <c r="B12" s="52" t="s">
        <v>426</v>
      </c>
      <c r="C12" s="3"/>
      <c r="D12" s="4"/>
      <c r="E12" s="455"/>
      <c r="F12" s="455"/>
      <c r="G12" s="455"/>
      <c r="H12" s="455"/>
      <c r="I12" s="455"/>
    </row>
    <row r="13" spans="1:9" s="7" customFormat="1" ht="3.75" customHeight="1">
      <c r="A13" s="4"/>
      <c r="B13" s="28"/>
      <c r="C13" s="28"/>
      <c r="D13" s="5"/>
      <c r="E13" s="6"/>
      <c r="F13" s="24"/>
      <c r="G13" s="6"/>
      <c r="H13" s="5"/>
      <c r="I13" s="6"/>
    </row>
    <row r="14" spans="1:9" s="7" customFormat="1" ht="17.25" customHeight="1">
      <c r="A14" s="4"/>
      <c r="B14" s="456" t="s">
        <v>427</v>
      </c>
      <c r="C14" s="456"/>
      <c r="D14" s="19"/>
      <c r="E14" s="24" t="s">
        <v>16</v>
      </c>
      <c r="F14" s="27" t="s">
        <v>17</v>
      </c>
      <c r="G14" s="457" t="s">
        <v>428</v>
      </c>
      <c r="H14" s="457"/>
      <c r="I14" s="27" t="s">
        <v>20</v>
      </c>
    </row>
    <row r="15" spans="1:9" s="7" customFormat="1" ht="6" customHeight="1">
      <c r="A15" s="4"/>
      <c r="B15" s="24"/>
      <c r="C15" s="24"/>
      <c r="D15" s="5"/>
      <c r="E15" s="6"/>
      <c r="F15" s="5"/>
      <c r="G15" s="6"/>
      <c r="H15" s="5"/>
      <c r="I15" s="6"/>
    </row>
    <row r="16" spans="1:9">
      <c r="A16" s="3"/>
      <c r="B16" s="3" t="s">
        <v>0</v>
      </c>
      <c r="C16" s="3"/>
      <c r="D16" s="455"/>
      <c r="E16" s="455"/>
      <c r="F16" s="455"/>
      <c r="G16" s="455"/>
      <c r="H16" s="455"/>
      <c r="I16" s="455"/>
    </row>
    <row r="17" spans="1:9" s="7" customFormat="1" ht="3.75" customHeight="1">
      <c r="A17" s="4"/>
      <c r="B17" s="4"/>
      <c r="C17" s="4"/>
      <c r="D17" s="4"/>
      <c r="E17" s="4"/>
      <c r="F17" s="4"/>
      <c r="G17" s="4"/>
      <c r="H17" s="4"/>
      <c r="I17" s="4"/>
    </row>
    <row r="18" spans="1:9">
      <c r="A18" s="3"/>
      <c r="B18" s="3" t="s">
        <v>5</v>
      </c>
      <c r="C18" s="3"/>
      <c r="D18" s="461"/>
      <c r="E18" s="461"/>
      <c r="F18" s="9" t="s">
        <v>4</v>
      </c>
      <c r="G18" s="455"/>
      <c r="H18" s="455"/>
      <c r="I18" s="455"/>
    </row>
    <row r="19" spans="1:9" s="7" customFormat="1" ht="3.75" customHeight="1">
      <c r="A19" s="4"/>
      <c r="B19" s="4"/>
      <c r="C19" s="4"/>
      <c r="D19" s="4"/>
      <c r="E19" s="4"/>
      <c r="F19" s="4"/>
      <c r="G19" s="4"/>
      <c r="H19" s="4"/>
      <c r="I19" s="4"/>
    </row>
    <row r="20" spans="1:9" ht="15.75" customHeight="1">
      <c r="A20" s="3"/>
      <c r="B20" s="460" t="s">
        <v>3</v>
      </c>
      <c r="C20" s="460"/>
      <c r="D20" s="459"/>
      <c r="E20" s="459"/>
      <c r="F20" s="24" t="s">
        <v>2</v>
      </c>
      <c r="G20" s="469"/>
      <c r="H20" s="470"/>
      <c r="I20" s="470"/>
    </row>
    <row r="21" spans="1:9" s="2" customFormat="1" ht="9" customHeight="1">
      <c r="A21" s="8"/>
      <c r="B21" s="10"/>
      <c r="C21" s="10"/>
      <c r="D21" s="26"/>
      <c r="E21" s="10"/>
      <c r="F21" s="26"/>
      <c r="G21" s="26"/>
      <c r="H21" s="10"/>
      <c r="I21" s="10"/>
    </row>
    <row r="22" spans="1:9" s="2" customFormat="1" ht="3" customHeight="1">
      <c r="A22" s="8"/>
      <c r="B22" s="6"/>
      <c r="C22" s="6"/>
      <c r="D22" s="24"/>
      <c r="E22" s="6"/>
      <c r="F22" s="24"/>
      <c r="G22" s="24"/>
      <c r="H22" s="6"/>
      <c r="I22" s="6"/>
    </row>
    <row r="23" spans="1:9">
      <c r="A23" s="3"/>
      <c r="B23" s="8" t="s">
        <v>1</v>
      </c>
      <c r="C23" s="8"/>
      <c r="D23" s="430" t="s">
        <v>429</v>
      </c>
      <c r="E23" s="458"/>
      <c r="F23" s="458"/>
      <c r="G23" s="363"/>
      <c r="H23" s="20"/>
      <c r="I23" s="364"/>
    </row>
    <row r="24" spans="1:9" ht="6" customHeight="1">
      <c r="A24" s="3"/>
      <c r="B24" s="466"/>
      <c r="C24" s="466"/>
      <c r="D24" s="466"/>
      <c r="E24" s="466"/>
      <c r="F24" s="466"/>
      <c r="G24" s="466"/>
      <c r="H24" s="466"/>
      <c r="I24" s="466"/>
    </row>
    <row r="25" spans="1:9" ht="15.75" customHeight="1">
      <c r="A25" s="3"/>
      <c r="B25" s="471" t="s">
        <v>295</v>
      </c>
      <c r="C25" s="471"/>
      <c r="D25" s="382">
        <v>10</v>
      </c>
      <c r="E25" s="428" t="s">
        <v>331</v>
      </c>
      <c r="F25" s="383">
        <v>180</v>
      </c>
      <c r="G25" s="384" t="s">
        <v>209</v>
      </c>
      <c r="H25" s="472" t="s">
        <v>296</v>
      </c>
      <c r="I25" s="472"/>
    </row>
    <row r="26" spans="1:9" s="50" customFormat="1" ht="5.25" customHeight="1">
      <c r="A26" s="52"/>
      <c r="B26" s="466"/>
      <c r="C26" s="466"/>
      <c r="D26" s="466"/>
      <c r="E26" s="466"/>
      <c r="F26" s="466"/>
      <c r="G26" s="466"/>
      <c r="H26" s="466"/>
      <c r="I26" s="466"/>
    </row>
    <row r="27" spans="1:9" ht="5.25" customHeight="1">
      <c r="A27" s="3"/>
      <c r="B27" s="466"/>
      <c r="C27" s="466"/>
      <c r="D27" s="466"/>
      <c r="E27" s="466"/>
      <c r="F27" s="466"/>
      <c r="G27" s="466"/>
      <c r="H27" s="466"/>
      <c r="I27" s="466"/>
    </row>
    <row r="28" spans="1:9" s="7" customFormat="1" ht="15" customHeight="1">
      <c r="A28" s="4"/>
      <c r="B28" s="460" t="s">
        <v>7</v>
      </c>
      <c r="C28" s="460"/>
      <c r="D28" s="467"/>
      <c r="E28" s="467"/>
      <c r="F28" s="467"/>
      <c r="G28" s="9" t="s">
        <v>19</v>
      </c>
      <c r="H28" s="468"/>
      <c r="I28" s="468"/>
    </row>
    <row r="29" spans="1:9" s="7" customFormat="1" ht="3.75" customHeight="1">
      <c r="A29" s="4"/>
      <c r="B29" s="30"/>
      <c r="C29" s="30"/>
      <c r="D29" s="30"/>
      <c r="E29" s="30"/>
      <c r="F29" s="30"/>
      <c r="G29" s="30"/>
      <c r="H29" s="30"/>
      <c r="I29" s="30"/>
    </row>
    <row r="30" spans="1:9" s="7" customFormat="1" ht="13.5" customHeight="1">
      <c r="A30" s="4"/>
      <c r="B30" s="484" t="s">
        <v>6</v>
      </c>
      <c r="C30" s="484"/>
      <c r="D30" s="361" t="s">
        <v>317</v>
      </c>
      <c r="E30" s="484" t="s">
        <v>14</v>
      </c>
      <c r="F30" s="484"/>
      <c r="G30" s="484"/>
      <c r="H30" s="487" t="s">
        <v>318</v>
      </c>
      <c r="I30" s="487"/>
    </row>
    <row r="31" spans="1:9" s="7" customFormat="1" ht="6" customHeight="1">
      <c r="A31" s="4"/>
      <c r="B31" s="24"/>
      <c r="C31" s="24"/>
      <c r="D31" s="14"/>
      <c r="E31" s="14"/>
      <c r="F31" s="14"/>
      <c r="G31" s="24"/>
      <c r="H31" s="28"/>
      <c r="I31" s="28"/>
    </row>
    <row r="32" spans="1:9" s="7" customFormat="1" ht="16.5" customHeight="1">
      <c r="A32" s="4"/>
      <c r="B32" s="6" t="s">
        <v>8</v>
      </c>
      <c r="C32" s="6"/>
      <c r="D32" s="14"/>
      <c r="E32" s="483" t="s">
        <v>20</v>
      </c>
      <c r="F32" s="483"/>
      <c r="G32" s="486" t="s">
        <v>9</v>
      </c>
      <c r="H32" s="486"/>
      <c r="I32" s="486"/>
    </row>
    <row r="33" spans="1:9" s="7" customFormat="1" ht="35.25" customHeight="1">
      <c r="A33" s="4"/>
      <c r="B33" s="488" t="s">
        <v>316</v>
      </c>
      <c r="C33" s="488"/>
      <c r="D33" s="488"/>
      <c r="E33" s="488"/>
      <c r="F33" s="488"/>
      <c r="G33" s="488"/>
      <c r="H33" s="488"/>
      <c r="I33" s="488"/>
    </row>
    <row r="34" spans="1:9" s="7" customFormat="1" ht="9.75" customHeight="1">
      <c r="A34" s="4"/>
      <c r="B34" s="16"/>
      <c r="C34" s="16"/>
      <c r="D34" s="16"/>
      <c r="E34" s="16"/>
      <c r="F34" s="16"/>
      <c r="G34" s="16"/>
      <c r="H34" s="16"/>
      <c r="I34" s="16"/>
    </row>
    <row r="35" spans="1:9" ht="12" customHeight="1">
      <c r="A35" s="3"/>
      <c r="B35" s="23" t="s">
        <v>11</v>
      </c>
      <c r="C35" s="23"/>
      <c r="D35" s="23"/>
      <c r="E35" s="478" t="s">
        <v>225</v>
      </c>
      <c r="F35" s="478"/>
      <c r="G35" s="478"/>
      <c r="H35" s="484" t="s">
        <v>430</v>
      </c>
      <c r="I35" s="484"/>
    </row>
    <row r="36" spans="1:9" s="12" customFormat="1" ht="16.5" customHeight="1">
      <c r="A36" s="11"/>
      <c r="B36" s="485" t="s">
        <v>10</v>
      </c>
      <c r="C36" s="485"/>
      <c r="D36" s="485"/>
      <c r="E36" s="10"/>
      <c r="F36" s="10"/>
      <c r="G36" s="10"/>
      <c r="H36" s="10"/>
      <c r="I36" s="18"/>
    </row>
    <row r="37" spans="1:9" ht="6" customHeight="1">
      <c r="A37" s="3"/>
      <c r="B37" s="489" t="s">
        <v>227</v>
      </c>
      <c r="C37" s="352"/>
      <c r="D37" s="352"/>
      <c r="E37" s="491" t="s">
        <v>431</v>
      </c>
      <c r="F37" s="491"/>
      <c r="G37" s="491"/>
      <c r="H37" s="491"/>
      <c r="I37" s="491"/>
    </row>
    <row r="38" spans="1:9" ht="6.75" customHeight="1">
      <c r="A38" s="3"/>
      <c r="B38" s="490"/>
      <c r="C38" s="53"/>
      <c r="D38" s="53"/>
      <c r="E38" s="492"/>
      <c r="F38" s="492"/>
      <c r="G38" s="492"/>
      <c r="H38" s="492"/>
      <c r="I38" s="492"/>
    </row>
    <row r="39" spans="1:9" s="7" customFormat="1" ht="11.25" customHeight="1">
      <c r="A39" s="4"/>
      <c r="B39" s="456" t="s">
        <v>228</v>
      </c>
      <c r="C39" s="456"/>
      <c r="D39" s="456"/>
      <c r="E39" s="492"/>
      <c r="F39" s="492"/>
      <c r="G39" s="492"/>
      <c r="H39" s="492"/>
      <c r="I39" s="492"/>
    </row>
    <row r="40" spans="1:9" s="57" customFormat="1" ht="5.4" customHeight="1">
      <c r="A40" s="53"/>
      <c r="B40" s="429"/>
      <c r="C40" s="429"/>
      <c r="D40" s="429"/>
      <c r="E40" s="448"/>
      <c r="F40" s="448"/>
      <c r="G40" s="448"/>
      <c r="H40" s="448"/>
      <c r="I40" s="448"/>
    </row>
    <row r="41" spans="1:9" s="50" customFormat="1">
      <c r="B41" s="376" t="s">
        <v>435</v>
      </c>
      <c r="C41" s="56"/>
      <c r="D41" s="56"/>
      <c r="E41" s="470"/>
      <c r="F41" s="470"/>
      <c r="G41" s="470"/>
      <c r="H41" s="470"/>
      <c r="I41" s="470"/>
    </row>
    <row r="42" spans="1:9" s="57" customFormat="1" ht="5.4" customHeight="1">
      <c r="A42" s="53"/>
      <c r="B42" s="429"/>
      <c r="C42" s="429"/>
      <c r="D42" s="429"/>
      <c r="E42" s="448"/>
      <c r="F42" s="448"/>
      <c r="G42" s="448"/>
      <c r="H42" s="448"/>
      <c r="I42" s="448"/>
    </row>
    <row r="43" spans="1:9" s="50" customFormat="1">
      <c r="B43" s="353" t="s">
        <v>433</v>
      </c>
      <c r="C43" s="10"/>
      <c r="D43" s="10"/>
      <c r="E43" s="493" t="s">
        <v>434</v>
      </c>
      <c r="F43" s="493"/>
      <c r="G43" s="493"/>
      <c r="H43" s="493"/>
      <c r="I43" s="493"/>
    </row>
    <row r="44" spans="1:9" s="57" customFormat="1" ht="4.8" customHeight="1">
      <c r="B44" s="376"/>
      <c r="C44" s="56"/>
      <c r="D44" s="56"/>
      <c r="E44" s="431"/>
      <c r="F44" s="431"/>
      <c r="G44" s="431"/>
      <c r="H44" s="431"/>
      <c r="I44" s="431"/>
    </row>
    <row r="45" spans="1:9" s="50" customFormat="1">
      <c r="B45" s="4"/>
      <c r="C45" s="4"/>
      <c r="D45" s="4"/>
      <c r="E45" s="4"/>
      <c r="F45" s="9"/>
      <c r="G45" s="9"/>
      <c r="H45" s="9"/>
      <c r="I45" s="9"/>
    </row>
    <row r="46" spans="1:9" s="57" customFormat="1">
      <c r="B46" s="354" t="s">
        <v>215</v>
      </c>
      <c r="C46" s="62"/>
      <c r="D46" s="62" t="s">
        <v>217</v>
      </c>
      <c r="E46" s="62"/>
    </row>
    <row r="47" spans="1:9" s="50" customFormat="1" ht="4.5" customHeight="1">
      <c r="B47" s="57"/>
      <c r="C47" s="57"/>
      <c r="D47" s="57"/>
      <c r="E47" s="57"/>
      <c r="F47" s="57"/>
      <c r="G47" s="57"/>
      <c r="H47" s="57"/>
      <c r="I47" s="57"/>
    </row>
    <row r="48" spans="1:9" s="57" customFormat="1" ht="14.25" customHeight="1">
      <c r="B48" s="474" t="s">
        <v>223</v>
      </c>
      <c r="C48" s="474"/>
      <c r="D48" s="474"/>
      <c r="E48" s="360" t="s">
        <v>20</v>
      </c>
      <c r="F48" s="481" t="s">
        <v>432</v>
      </c>
      <c r="G48" s="482"/>
      <c r="H48" s="482"/>
      <c r="I48" s="482"/>
    </row>
    <row r="49" spans="1:12" s="50" customFormat="1" ht="6" customHeight="1">
      <c r="B49" s="57"/>
      <c r="C49" s="57"/>
      <c r="D49" s="57"/>
      <c r="E49" s="57"/>
      <c r="F49" s="57"/>
      <c r="G49" s="57"/>
      <c r="H49" s="57"/>
      <c r="I49" s="57"/>
    </row>
    <row r="50" spans="1:12" s="7" customFormat="1" ht="6" customHeight="1">
      <c r="B50" s="348"/>
      <c r="C50" s="348"/>
      <c r="D50" s="348"/>
      <c r="E50" s="348"/>
      <c r="F50" s="349"/>
      <c r="G50" s="349"/>
      <c r="H50" s="349"/>
      <c r="I50" s="349"/>
    </row>
    <row r="51" spans="1:12" s="57" customFormat="1" ht="12" customHeight="1">
      <c r="B51" s="354" t="s">
        <v>219</v>
      </c>
      <c r="C51" s="62"/>
      <c r="D51" s="494" t="s">
        <v>217</v>
      </c>
      <c r="E51" s="494"/>
      <c r="F51" s="494"/>
      <c r="G51" s="494"/>
      <c r="H51" s="494"/>
      <c r="I51" s="494"/>
    </row>
    <row r="52" spans="1:12" ht="3.75" customHeight="1">
      <c r="B52" s="57"/>
      <c r="C52" s="57"/>
      <c r="D52" s="57"/>
      <c r="E52" s="57"/>
      <c r="F52" s="57"/>
      <c r="G52" s="57"/>
      <c r="H52" s="57"/>
      <c r="I52" s="57"/>
    </row>
    <row r="53" spans="1:12" s="355" customFormat="1" ht="18.75" customHeight="1">
      <c r="A53" s="51"/>
      <c r="B53" s="495" t="s">
        <v>220</v>
      </c>
      <c r="C53" s="495"/>
      <c r="D53" s="495"/>
      <c r="E53" s="359"/>
      <c r="F53" s="496" t="s">
        <v>221</v>
      </c>
      <c r="G53" s="496"/>
      <c r="H53" s="496"/>
      <c r="I53" s="496"/>
      <c r="J53" s="51"/>
      <c r="K53" s="51"/>
      <c r="L53" s="51"/>
    </row>
    <row r="54" spans="1:12" ht="3.75" customHeight="1">
      <c r="B54" s="57"/>
      <c r="C54" s="57"/>
      <c r="D54" s="57"/>
      <c r="E54" s="57"/>
      <c r="F54" s="57"/>
      <c r="G54" s="57"/>
      <c r="H54" s="57"/>
      <c r="I54" s="57"/>
    </row>
    <row r="55" spans="1:12" ht="5.25" customHeight="1">
      <c r="B55" s="356"/>
      <c r="C55" s="356"/>
      <c r="D55" s="356"/>
      <c r="E55" s="356"/>
      <c r="F55" s="357"/>
      <c r="G55" s="357"/>
      <c r="H55" s="357"/>
      <c r="I55" s="357"/>
    </row>
    <row r="56" spans="1:12" ht="18" customHeight="1">
      <c r="B56" s="480" t="s">
        <v>18</v>
      </c>
      <c r="C56" s="480"/>
      <c r="D56" s="480"/>
      <c r="E56" s="480"/>
      <c r="F56" s="475"/>
      <c r="G56" s="475"/>
      <c r="H56" s="475"/>
      <c r="I56" s="475"/>
    </row>
    <row r="57" spans="1:12" ht="5.25" customHeight="1">
      <c r="B57" s="7"/>
      <c r="C57" s="7"/>
      <c r="D57" s="7"/>
      <c r="E57" s="7"/>
      <c r="F57" s="7"/>
      <c r="G57" s="7"/>
      <c r="H57" s="7"/>
      <c r="I57" s="7"/>
    </row>
    <row r="58" spans="1:12" ht="15" customHeight="1">
      <c r="B58" s="474" t="s">
        <v>12</v>
      </c>
      <c r="C58" s="474"/>
      <c r="D58" s="474"/>
      <c r="E58" s="478" t="s">
        <v>22</v>
      </c>
      <c r="F58" s="478"/>
      <c r="G58" s="479"/>
      <c r="H58" s="476" t="s">
        <v>21</v>
      </c>
      <c r="I58" s="477"/>
    </row>
    <row r="59" spans="1:12" ht="4.5" customHeight="1">
      <c r="B59" s="7"/>
      <c r="C59" s="7"/>
      <c r="D59" s="7"/>
      <c r="E59" s="7"/>
      <c r="F59" s="7"/>
      <c r="G59" s="7"/>
      <c r="H59" s="7"/>
      <c r="I59" s="7"/>
    </row>
    <row r="60" spans="1:12" ht="3.75" customHeight="1">
      <c r="B60" s="473" t="s">
        <v>13</v>
      </c>
      <c r="C60" s="473"/>
      <c r="D60" s="473"/>
      <c r="E60" s="473"/>
      <c r="F60" s="473"/>
      <c r="G60" s="473"/>
      <c r="H60" s="473"/>
      <c r="I60" s="473"/>
    </row>
    <row r="61" spans="1:12">
      <c r="B61" s="473"/>
      <c r="C61" s="473"/>
      <c r="D61" s="473"/>
      <c r="E61" s="473"/>
      <c r="F61" s="473"/>
      <c r="G61" s="473"/>
      <c r="H61" s="473"/>
      <c r="I61" s="473"/>
    </row>
    <row r="62" spans="1:12">
      <c r="B62" s="473"/>
      <c r="C62" s="473"/>
      <c r="D62" s="473"/>
      <c r="E62" s="473"/>
      <c r="F62" s="473"/>
      <c r="G62" s="473"/>
      <c r="H62" s="473"/>
      <c r="I62" s="473"/>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48">
    <mergeCell ref="D51:I51"/>
    <mergeCell ref="B53:D53"/>
    <mergeCell ref="F53:I53"/>
    <mergeCell ref="F48:I48"/>
    <mergeCell ref="E32:F32"/>
    <mergeCell ref="E30:G30"/>
    <mergeCell ref="B36:D36"/>
    <mergeCell ref="B30:C30"/>
    <mergeCell ref="G32:I32"/>
    <mergeCell ref="H30:I30"/>
    <mergeCell ref="B33:I33"/>
    <mergeCell ref="E35:G35"/>
    <mergeCell ref="H35:I35"/>
    <mergeCell ref="B48:D48"/>
    <mergeCell ref="B37:B38"/>
    <mergeCell ref="B39:D39"/>
    <mergeCell ref="E37:I39"/>
    <mergeCell ref="E41:I41"/>
    <mergeCell ref="E43:I43"/>
    <mergeCell ref="B60:I62"/>
    <mergeCell ref="B58:D58"/>
    <mergeCell ref="F56:I56"/>
    <mergeCell ref="H58:I58"/>
    <mergeCell ref="E58:G58"/>
    <mergeCell ref="B56:E56"/>
    <mergeCell ref="B27:I27"/>
    <mergeCell ref="D28:F28"/>
    <mergeCell ref="H28:I28"/>
    <mergeCell ref="G20:I20"/>
    <mergeCell ref="B26:I26"/>
    <mergeCell ref="B24:I24"/>
    <mergeCell ref="B28:C28"/>
    <mergeCell ref="B25:C25"/>
    <mergeCell ref="H25:I25"/>
    <mergeCell ref="D2:G4"/>
    <mergeCell ref="A3:C3"/>
    <mergeCell ref="A4:C4"/>
    <mergeCell ref="D5:G5"/>
    <mergeCell ref="B10:I10"/>
    <mergeCell ref="E12:I12"/>
    <mergeCell ref="B14:C14"/>
    <mergeCell ref="G14:H14"/>
    <mergeCell ref="D16:I16"/>
    <mergeCell ref="E23:F23"/>
    <mergeCell ref="D20:E20"/>
    <mergeCell ref="B20:C20"/>
    <mergeCell ref="G18:I18"/>
    <mergeCell ref="D18:E18"/>
  </mergeCells>
  <dataValidations count="11">
    <dataValidation type="list" showInputMessage="1" showErrorMessage="1" sqref="E58 G53 G48">
      <formula1>"FACEBOOK,INSTAGRAM,SITE INTERNET,CONNAISSANCE"</formula1>
    </dataValidation>
    <dataValidation showInputMessage="1" showErrorMessage="1" sqref="E53:F53 F55:I55 E48:F48 D28:F28"/>
    <dataValidation type="list" showInputMessage="1" showErrorMessage="1" sqref="F50:I50">
      <formula1>"OUI,NON,NE SAIS PAS"</formula1>
    </dataValidation>
    <dataValidation type="list" allowBlank="1" showInputMessage="1" showErrorMessage="1" sqref="E35:G35">
      <formula1>"OUI,NON"</formula1>
    </dataValidation>
    <dataValidation type="list" showInputMessage="1" showErrorMessage="1" sqref="E32:F32 I14">
      <formula1>"OUI,NON"</formula1>
    </dataValidation>
    <dataValidation type="list" showInputMessage="1" showErrorMessage="1" sqref="D30">
      <formula1>"VIREMENT,PAYPAL ENTRE PROCHES,CHEQUE"</formula1>
    </dataValidation>
    <dataValidation type="list" showInputMessage="1" showErrorMessage="1" sqref="H30:I30">
      <formula1>"VIREMENT,PAYPAL ENTRE PROCHES,CARTE BANCAIRE,CHEQUE,ESPECES"</formula1>
    </dataValidation>
    <dataValidation type="list" showInputMessage="1" showErrorMessage="1" sqref="F25">
      <formula1>"100€,180€,250€"</formula1>
    </dataValidation>
    <dataValidation type="list" showInputMessage="1" showErrorMessage="1" sqref="E25">
      <formula1>"ESSENTIEL,SIGNATURE,PRESTIGE"</formula1>
    </dataValidation>
    <dataValidation type="list" allowBlank="1" showInputMessage="1" showErrorMessage="1" sqref="H25:I25">
      <formula1>"MAQUILLAGE COIFFURE 50€, NON"</formula1>
    </dataValidation>
    <dataValidation type="list" allowBlank="1" showInputMessage="1" showErrorMessage="1" sqref="D25">
      <formula1>"6,10,20"</formula1>
    </dataValidation>
  </dataValidations>
  <pageMargins left="0.23622047244094491" right="0.23622047244094491" top="0.19685039370078741" bottom="0.19685039370078741" header="0.11811023622047245" footer="0.11811023622047245"/>
  <pageSetup paperSize="9" scale="85" orientation="portrait" r:id="rId2"/>
  <drawing r:id="rId3"/>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56"/>
  <sheetViews>
    <sheetView showGridLines="0" showZeros="0" showWhiteSpace="0" view="pageLayout" workbookViewId="0">
      <selection activeCell="I3" sqref="I3:I4"/>
    </sheetView>
  </sheetViews>
  <sheetFormatPr baseColWidth="10" defaultColWidth="11.44140625" defaultRowHeight="14.4"/>
  <cols>
    <col min="1" max="1" width="1.6640625" style="50" customWidth="1"/>
    <col min="2" max="3" width="11.44140625" style="50"/>
    <col min="4" max="4" width="18.33203125" style="50" customWidth="1"/>
    <col min="5" max="5" width="5.33203125" style="50" customWidth="1"/>
    <col min="6" max="6" width="15.44140625" style="50" customWidth="1"/>
    <col min="7" max="7" width="6.5546875" style="50" customWidth="1"/>
    <col min="8" max="8" width="15.5546875" style="50" customWidth="1"/>
    <col min="9" max="9" width="7.44140625" style="50" customWidth="1"/>
    <col min="10" max="10" width="0" style="50" hidden="1" customWidth="1"/>
    <col min="11" max="16384" width="11.44140625" style="50"/>
  </cols>
  <sheetData>
    <row r="1" spans="1:11" ht="4.5" customHeight="1"/>
    <row r="2" spans="1:11" ht="15" customHeight="1">
      <c r="D2" s="462"/>
      <c r="E2" s="462"/>
      <c r="F2" s="462"/>
      <c r="G2" s="462"/>
    </row>
    <row r="3" spans="1:11" ht="15.75" customHeight="1">
      <c r="A3" s="463"/>
      <c r="B3" s="463"/>
      <c r="C3" s="463"/>
      <c r="D3" s="462"/>
      <c r="E3" s="462"/>
      <c r="F3" s="462"/>
      <c r="G3" s="462"/>
      <c r="I3" s="309"/>
      <c r="K3" s="312" t="s">
        <v>196</v>
      </c>
    </row>
    <row r="4" spans="1:11" ht="15" customHeight="1">
      <c r="A4" s="463"/>
      <c r="B4" s="463"/>
      <c r="C4" s="463"/>
      <c r="D4" s="462"/>
      <c r="E4" s="462"/>
      <c r="F4" s="462"/>
      <c r="G4" s="462"/>
      <c r="I4" s="309"/>
      <c r="K4" s="312" t="s">
        <v>197</v>
      </c>
    </row>
    <row r="5" spans="1:11">
      <c r="D5" s="464"/>
      <c r="E5" s="464"/>
      <c r="F5" s="464"/>
      <c r="G5" s="464"/>
    </row>
    <row r="6" spans="1:11" ht="6.75" customHeight="1">
      <c r="B6" s="51"/>
      <c r="C6" s="51"/>
      <c r="D6" s="51"/>
      <c r="E6" s="51"/>
      <c r="F6" s="51"/>
      <c r="G6" s="51"/>
      <c r="H6" s="51"/>
      <c r="I6" s="51"/>
    </row>
    <row r="7" spans="1:11" ht="2.25" customHeight="1"/>
    <row r="8" spans="1:11" ht="3" customHeight="1"/>
    <row r="9" spans="1:11" ht="2.25" customHeight="1"/>
    <row r="10" spans="1:11" ht="5.25" customHeight="1">
      <c r="B10" s="64"/>
      <c r="C10" s="64"/>
      <c r="D10" s="64"/>
      <c r="E10" s="64"/>
      <c r="F10" s="64"/>
      <c r="G10" s="64"/>
      <c r="H10" s="64"/>
      <c r="I10" s="64"/>
    </row>
    <row r="11" spans="1:11" ht="17.25" customHeight="1">
      <c r="A11" s="52"/>
      <c r="B11" s="52" t="s">
        <v>157</v>
      </c>
      <c r="C11" s="52"/>
      <c r="D11" s="455">
        <f>CORPORATE!E12</f>
        <v>0</v>
      </c>
      <c r="E11" s="455"/>
      <c r="F11" s="455"/>
      <c r="G11" s="455"/>
      <c r="H11" s="455"/>
      <c r="I11" s="455"/>
    </row>
    <row r="12" spans="1:11" s="57" customFormat="1" ht="3.75" customHeight="1">
      <c r="A12" s="53"/>
      <c r="B12" s="54"/>
      <c r="C12" s="54"/>
      <c r="D12" s="55"/>
      <c r="E12" s="56"/>
      <c r="F12" s="61"/>
      <c r="G12" s="56"/>
      <c r="H12" s="55"/>
      <c r="I12" s="56"/>
    </row>
    <row r="13" spans="1:11" s="57" customFormat="1" ht="17.25" customHeight="1">
      <c r="A13" s="53"/>
      <c r="B13" s="456" t="s">
        <v>158</v>
      </c>
      <c r="C13" s="456"/>
      <c r="D13" s="60" t="str">
        <f>CORPORATE!D23</f>
        <v>CORPORATE</v>
      </c>
      <c r="E13" s="61" t="s">
        <v>159</v>
      </c>
      <c r="F13" s="301">
        <f>CORPORATE!D28</f>
        <v>0</v>
      </c>
      <c r="G13" s="300" t="s">
        <v>19</v>
      </c>
      <c r="H13" s="497">
        <f>CORPORATE!H28</f>
        <v>0</v>
      </c>
      <c r="I13" s="497"/>
    </row>
    <row r="14" spans="1:11" s="57" customFormat="1" ht="6" customHeight="1">
      <c r="A14" s="53"/>
      <c r="B14" s="61"/>
      <c r="C14" s="61"/>
      <c r="D14" s="55"/>
      <c r="E14" s="56"/>
      <c r="F14" s="55"/>
      <c r="G14" s="56"/>
      <c r="H14" s="55"/>
      <c r="I14" s="56"/>
    </row>
    <row r="15" spans="1:11">
      <c r="A15" s="52"/>
      <c r="B15" s="52" t="s">
        <v>160</v>
      </c>
      <c r="C15" s="52"/>
      <c r="D15" s="66">
        <f>CORPORATE!H23</f>
        <v>0</v>
      </c>
      <c r="E15" s="59" t="s">
        <v>161</v>
      </c>
      <c r="F15" s="66">
        <f>CORPORATE!G23</f>
        <v>0</v>
      </c>
      <c r="G15" s="35">
        <f>CORPORATE!I23</f>
        <v>0</v>
      </c>
      <c r="H15" s="53" t="s">
        <v>162</v>
      </c>
      <c r="I15" s="33" t="str">
        <f>CORPORATE!E35</f>
        <v>OUI</v>
      </c>
    </row>
    <row r="16" spans="1:11" s="57" customFormat="1" ht="3.75" customHeight="1">
      <c r="A16" s="53"/>
      <c r="B16" s="53"/>
      <c r="C16" s="53"/>
      <c r="D16" s="53"/>
      <c r="E16" s="53"/>
      <c r="F16" s="53"/>
      <c r="G16" s="53"/>
      <c r="H16" s="53"/>
      <c r="I16" s="53"/>
    </row>
    <row r="17" spans="1:11" s="57" customFormat="1" ht="16.5" customHeight="1">
      <c r="A17" s="53"/>
      <c r="B17" s="53" t="s">
        <v>199</v>
      </c>
      <c r="C17" s="53"/>
      <c r="D17" s="313">
        <f>CORPORATE!D25</f>
        <v>10</v>
      </c>
      <c r="E17" s="59" t="s">
        <v>161</v>
      </c>
      <c r="F17" s="33" t="str">
        <f>CORPORATE!G25</f>
        <v>OPTION</v>
      </c>
      <c r="G17" s="314">
        <f>CORPORATE!I25</f>
        <v>0</v>
      </c>
      <c r="H17" s="53" t="s">
        <v>210</v>
      </c>
      <c r="I17" s="317" t="e">
        <f>CORPORATE!#REF!</f>
        <v>#REF!</v>
      </c>
    </row>
    <row r="18" spans="1:11" s="57" customFormat="1" ht="3.75" customHeight="1">
      <c r="A18" s="53"/>
      <c r="B18" s="53"/>
      <c r="C18" s="53"/>
      <c r="D18" s="53"/>
      <c r="E18" s="53"/>
      <c r="F18" s="53"/>
      <c r="G18" s="53"/>
      <c r="H18" s="53"/>
      <c r="I18" s="53"/>
    </row>
    <row r="19" spans="1:11">
      <c r="A19" s="52"/>
      <c r="B19" s="52" t="s">
        <v>163</v>
      </c>
      <c r="C19" s="52"/>
      <c r="D19" s="461" t="str">
        <f>CORPORATE!D30</f>
        <v>VIREMENT/PAYPAL/CHEQUE</v>
      </c>
      <c r="E19" s="461"/>
      <c r="F19" s="59" t="s">
        <v>164</v>
      </c>
      <c r="G19" s="455" t="str">
        <f>CORPORATE!H30</f>
        <v>VIREMENT/PAYPAL/CB/CHEQUE/ESPECES</v>
      </c>
      <c r="H19" s="455"/>
      <c r="I19" s="455"/>
    </row>
    <row r="20" spans="1:11" s="57" customFormat="1" ht="3.75" customHeight="1">
      <c r="A20" s="53"/>
      <c r="B20" s="53"/>
      <c r="C20" s="53"/>
      <c r="D20" s="53"/>
      <c r="E20" s="53"/>
      <c r="F20" s="53"/>
      <c r="G20" s="53"/>
      <c r="H20" s="53"/>
      <c r="I20" s="53"/>
    </row>
    <row r="21" spans="1:11" s="57" customFormat="1" ht="6" customHeight="1">
      <c r="A21" s="53"/>
      <c r="B21" s="56"/>
      <c r="C21" s="56"/>
      <c r="D21" s="56"/>
      <c r="E21" s="56"/>
      <c r="F21" s="56"/>
      <c r="G21" s="56"/>
      <c r="H21" s="56"/>
      <c r="I21" s="56"/>
    </row>
    <row r="22" spans="1:11" s="57" customFormat="1" ht="4.5" customHeight="1">
      <c r="A22" s="53"/>
      <c r="B22" s="53"/>
    </row>
    <row r="23" spans="1:11" s="57" customFormat="1" ht="15" customHeight="1">
      <c r="A23" s="53"/>
      <c r="B23" s="480" t="s">
        <v>18</v>
      </c>
      <c r="C23" s="480"/>
      <c r="D23" s="480"/>
      <c r="E23" s="480"/>
      <c r="F23" s="66"/>
      <c r="G23" s="66"/>
      <c r="H23" s="66">
        <f>CORPORATE!F56</f>
        <v>0</v>
      </c>
      <c r="I23" s="66"/>
    </row>
    <row r="24" spans="1:11" s="57" customFormat="1" ht="4.5" customHeight="1">
      <c r="A24" s="53"/>
      <c r="F24" s="498"/>
      <c r="G24" s="498"/>
      <c r="H24" s="498"/>
      <c r="I24" s="498"/>
    </row>
    <row r="25" spans="1:11" s="57" customFormat="1" ht="18.75" customHeight="1">
      <c r="A25" s="62"/>
      <c r="B25" s="474" t="s">
        <v>12</v>
      </c>
      <c r="C25" s="474"/>
      <c r="D25" s="474"/>
      <c r="E25" s="478" t="str">
        <f>CORPORATE!E58</f>
        <v>FB/INSTAGRAM/SITE/CONNAISSANCE</v>
      </c>
      <c r="F25" s="478"/>
      <c r="G25" s="479"/>
      <c r="H25" s="476" t="str">
        <f>CORPORATE!H58</f>
        <v>si connaissance NOM</v>
      </c>
      <c r="I25" s="477"/>
    </row>
    <row r="26" spans="1:11" s="57" customFormat="1" ht="6" customHeight="1">
      <c r="A26" s="53"/>
    </row>
    <row r="27" spans="1:11" ht="16.5" customHeight="1">
      <c r="A27" s="52"/>
      <c r="B27" s="474" t="s">
        <v>297</v>
      </c>
      <c r="C27" s="474"/>
      <c r="D27" s="474"/>
      <c r="E27" s="474"/>
      <c r="F27" s="478" t="str">
        <f>CORPORATE!H25</f>
        <v>MAQUILLAGE COIFFURE 50€ / NON</v>
      </c>
      <c r="G27" s="478"/>
      <c r="H27" s="478"/>
      <c r="I27" s="478"/>
    </row>
    <row r="28" spans="1:11" ht="3" customHeight="1">
      <c r="A28" s="52"/>
      <c r="B28" s="56"/>
      <c r="C28" s="56"/>
      <c r="D28" s="56"/>
      <c r="E28" s="56"/>
      <c r="F28" s="56"/>
      <c r="G28" s="56"/>
      <c r="H28" s="56"/>
      <c r="I28" s="56"/>
    </row>
    <row r="29" spans="1:11" ht="4.2" customHeight="1">
      <c r="A29" s="58"/>
      <c r="B29" s="56"/>
      <c r="C29" s="56"/>
      <c r="D29" s="56"/>
      <c r="E29" s="56"/>
      <c r="F29" s="56"/>
      <c r="G29" s="56"/>
      <c r="H29" s="56"/>
      <c r="I29" s="56"/>
    </row>
    <row r="30" spans="1:11" ht="0.75" hidden="1" customHeight="1">
      <c r="A30" s="52"/>
      <c r="B30" s="56"/>
      <c r="C30" s="56"/>
      <c r="D30" s="56"/>
      <c r="E30" s="56"/>
      <c r="F30" s="56"/>
      <c r="G30" s="56"/>
      <c r="H30" s="56"/>
      <c r="I30" s="56"/>
    </row>
    <row r="31" spans="1:11" s="57" customFormat="1" ht="1.5" customHeight="1">
      <c r="A31" s="53"/>
      <c r="B31" s="56"/>
      <c r="C31" s="56"/>
      <c r="D31" s="56"/>
      <c r="E31" s="56"/>
      <c r="F31" s="56"/>
      <c r="G31" s="56"/>
      <c r="H31" s="56"/>
      <c r="I31" s="56"/>
    </row>
    <row r="32" spans="1:11">
      <c r="A32" s="52"/>
      <c r="B32" s="506" t="s">
        <v>165</v>
      </c>
      <c r="C32" s="307" t="s">
        <v>168</v>
      </c>
      <c r="D32" s="307" t="s">
        <v>167</v>
      </c>
      <c r="E32" s="307" t="s">
        <v>169</v>
      </c>
      <c r="F32" s="307" t="s">
        <v>177</v>
      </c>
      <c r="G32" s="308" t="s">
        <v>45</v>
      </c>
      <c r="H32" s="307" t="s">
        <v>171</v>
      </c>
      <c r="I32" s="307" t="s">
        <v>170</v>
      </c>
      <c r="J32" s="52"/>
      <c r="K32" s="52"/>
    </row>
    <row r="33" spans="1:11" ht="18" customHeight="1">
      <c r="A33" s="52"/>
      <c r="B33" s="506"/>
      <c r="C33" s="304"/>
      <c r="D33" s="306"/>
      <c r="E33" s="306"/>
      <c r="F33" s="304"/>
      <c r="G33" s="304"/>
      <c r="H33" s="304"/>
      <c r="I33" s="306"/>
      <c r="J33" s="52"/>
      <c r="K33" s="63" t="s">
        <v>172</v>
      </c>
    </row>
    <row r="34" spans="1:11">
      <c r="A34" s="52"/>
      <c r="B34" s="506"/>
      <c r="C34" s="306"/>
      <c r="D34" s="306"/>
      <c r="E34" s="306"/>
      <c r="F34" s="305"/>
      <c r="G34" s="305"/>
      <c r="H34" s="305"/>
      <c r="I34" s="306"/>
      <c r="J34" s="52"/>
      <c r="K34" s="63" t="s">
        <v>173</v>
      </c>
    </row>
    <row r="35" spans="1:11" ht="4.5" customHeight="1">
      <c r="A35" s="52"/>
      <c r="B35" s="506"/>
      <c r="C35" s="306"/>
      <c r="D35" s="306"/>
      <c r="E35" s="306"/>
      <c r="F35" s="304"/>
      <c r="G35" s="304"/>
      <c r="H35" s="306"/>
      <c r="I35" s="306"/>
      <c r="J35" s="52"/>
      <c r="K35" s="63"/>
    </row>
    <row r="36" spans="1:11" ht="15.75" customHeight="1">
      <c r="A36" s="52"/>
      <c r="B36" s="506"/>
      <c r="C36" s="306"/>
      <c r="D36" s="304"/>
      <c r="E36" s="304"/>
      <c r="F36" s="304"/>
      <c r="G36" s="304"/>
      <c r="H36" s="306"/>
      <c r="I36" s="304"/>
      <c r="J36" s="52"/>
      <c r="K36" s="63" t="s">
        <v>174</v>
      </c>
    </row>
    <row r="37" spans="1:11" s="57" customFormat="1" ht="6" customHeight="1">
      <c r="A37" s="52"/>
      <c r="B37" s="52"/>
      <c r="C37" s="52"/>
      <c r="D37" s="52"/>
      <c r="E37" s="52"/>
      <c r="F37" s="52"/>
      <c r="G37" s="52"/>
      <c r="H37" s="52"/>
      <c r="I37" s="52"/>
      <c r="J37" s="52"/>
      <c r="K37" s="52"/>
    </row>
    <row r="38" spans="1:11" ht="14.25" customHeight="1">
      <c r="A38" s="52"/>
      <c r="B38" s="466" t="s">
        <v>175</v>
      </c>
      <c r="C38" s="307" t="s">
        <v>176</v>
      </c>
      <c r="D38" s="307" t="s">
        <v>177</v>
      </c>
      <c r="E38" s="307" t="s">
        <v>178</v>
      </c>
      <c r="F38" s="307" t="s">
        <v>179</v>
      </c>
      <c r="G38" s="307" t="s">
        <v>180</v>
      </c>
      <c r="H38" s="307" t="s">
        <v>181</v>
      </c>
      <c r="I38" s="52"/>
      <c r="J38" s="52"/>
      <c r="K38" s="52"/>
    </row>
    <row r="39" spans="1:11" ht="17.25" customHeight="1">
      <c r="A39" s="52"/>
      <c r="B39" s="466"/>
      <c r="C39" s="304"/>
      <c r="D39" s="304"/>
      <c r="E39" s="304"/>
      <c r="F39" s="304"/>
      <c r="G39" s="304"/>
      <c r="H39" s="304"/>
      <c r="I39" s="52"/>
      <c r="J39" s="52"/>
      <c r="K39" s="52"/>
    </row>
    <row r="40" spans="1:11">
      <c r="A40" s="52"/>
      <c r="B40" s="52"/>
      <c r="C40" s="52"/>
      <c r="D40" s="52"/>
      <c r="E40" s="504" t="s">
        <v>194</v>
      </c>
      <c r="F40" s="504"/>
      <c r="G40" s="504"/>
      <c r="H40" s="504"/>
      <c r="I40" s="504"/>
      <c r="J40" s="52"/>
      <c r="K40" s="52"/>
    </row>
    <row r="41" spans="1:11">
      <c r="A41" s="52"/>
      <c r="B41" s="52" t="s">
        <v>166</v>
      </c>
      <c r="C41" s="307" t="s">
        <v>182</v>
      </c>
      <c r="D41" s="307" t="s">
        <v>183</v>
      </c>
      <c r="E41" s="307" t="s">
        <v>184</v>
      </c>
      <c r="F41" s="307" t="s">
        <v>185</v>
      </c>
      <c r="G41" s="307" t="s">
        <v>186</v>
      </c>
      <c r="H41" s="307" t="s">
        <v>195</v>
      </c>
      <c r="I41" s="307" t="s">
        <v>187</v>
      </c>
      <c r="J41" s="52"/>
      <c r="K41" s="52"/>
    </row>
    <row r="42" spans="1:11">
      <c r="A42" s="52"/>
      <c r="B42" s="52"/>
      <c r="C42" s="304"/>
      <c r="D42" s="304"/>
      <c r="E42" s="304"/>
      <c r="F42" s="304"/>
      <c r="G42" s="304"/>
      <c r="H42" s="304"/>
      <c r="I42" s="304"/>
      <c r="J42" s="52"/>
      <c r="K42" s="52"/>
    </row>
    <row r="43" spans="1:11">
      <c r="A43" s="52"/>
      <c r="B43" s="52"/>
      <c r="C43" s="307" t="s">
        <v>188</v>
      </c>
      <c r="D43" s="307" t="s">
        <v>189</v>
      </c>
      <c r="E43" s="500" t="s">
        <v>190</v>
      </c>
      <c r="F43" s="501"/>
      <c r="G43" s="307" t="s">
        <v>191</v>
      </c>
      <c r="H43" s="307" t="s">
        <v>192</v>
      </c>
      <c r="I43" s="307" t="s">
        <v>193</v>
      </c>
      <c r="J43" s="52"/>
      <c r="K43" s="52"/>
    </row>
    <row r="44" spans="1:11">
      <c r="A44" s="52"/>
      <c r="B44" s="52"/>
      <c r="C44" s="303"/>
      <c r="D44" s="303"/>
      <c r="E44" s="502"/>
      <c r="F44" s="503"/>
      <c r="G44" s="303"/>
      <c r="H44" s="303"/>
      <c r="I44" s="303"/>
      <c r="J44" s="52"/>
      <c r="K44" s="52"/>
    </row>
    <row r="45" spans="1:11">
      <c r="A45" s="52"/>
      <c r="B45" s="52" t="s">
        <v>208</v>
      </c>
      <c r="C45" s="33" t="e">
        <f>CORPORATE!#REF!</f>
        <v>#REF!</v>
      </c>
      <c r="D45" s="52"/>
      <c r="E45" s="52"/>
      <c r="F45" s="52"/>
      <c r="G45" s="52"/>
      <c r="H45" s="52"/>
      <c r="I45" s="52"/>
      <c r="J45" s="52"/>
      <c r="K45" s="52"/>
    </row>
    <row r="46" spans="1:11">
      <c r="A46" s="52"/>
      <c r="B46" s="505" t="s">
        <v>198</v>
      </c>
      <c r="C46" s="505"/>
      <c r="D46" s="505"/>
      <c r="E46" s="505"/>
      <c r="F46" s="505"/>
      <c r="G46" s="505"/>
      <c r="H46" s="505"/>
      <c r="I46" s="505"/>
      <c r="J46" s="52"/>
      <c r="K46" s="52"/>
    </row>
    <row r="47" spans="1:11">
      <c r="A47" s="52"/>
      <c r="B47" s="505"/>
      <c r="C47" s="505"/>
      <c r="D47" s="505"/>
      <c r="E47" s="505"/>
      <c r="F47" s="505"/>
      <c r="G47" s="505"/>
      <c r="H47" s="505"/>
      <c r="I47" s="505"/>
      <c r="J47" s="52"/>
      <c r="K47" s="52"/>
    </row>
    <row r="48" spans="1:11" ht="7.5" customHeight="1">
      <c r="A48" s="52"/>
      <c r="B48" s="52"/>
      <c r="C48" s="52"/>
      <c r="D48" s="52"/>
      <c r="E48" s="52"/>
      <c r="F48" s="52"/>
      <c r="G48" s="52"/>
      <c r="H48" s="52"/>
      <c r="I48" s="52"/>
      <c r="J48" s="52"/>
      <c r="K48" s="52"/>
    </row>
    <row r="49" spans="2:9">
      <c r="B49" s="348" t="s">
        <v>216</v>
      </c>
      <c r="C49" s="348"/>
      <c r="D49" s="348"/>
      <c r="E49" s="358" t="str">
        <f>CORPORATE!E48</f>
        <v>OUI/NON</v>
      </c>
      <c r="F49" s="487" t="str">
        <f>CORPORATE!F48</f>
        <v>si oui lequel</v>
      </c>
      <c r="G49" s="487"/>
      <c r="H49" s="487"/>
      <c r="I49" s="487"/>
    </row>
    <row r="50" spans="2:9" ht="6.75" customHeight="1">
      <c r="B50" s="57"/>
      <c r="C50" s="57"/>
      <c r="D50" s="57"/>
      <c r="E50" s="57"/>
      <c r="F50" s="57"/>
      <c r="G50" s="57"/>
      <c r="H50" s="57"/>
      <c r="I50" s="57"/>
    </row>
    <row r="51" spans="2:9" ht="4.5" customHeight="1">
      <c r="B51" s="53"/>
      <c r="C51" s="53"/>
      <c r="D51" s="53"/>
      <c r="E51" s="53"/>
      <c r="F51" s="22"/>
      <c r="G51" s="22"/>
      <c r="H51" s="22"/>
      <c r="I51" s="22"/>
    </row>
    <row r="52" spans="2:9">
      <c r="B52" s="53" t="s">
        <v>218</v>
      </c>
      <c r="C52" s="53"/>
      <c r="D52" s="53"/>
      <c r="E52" s="499" t="e">
        <f>CORPORATE!#REF!</f>
        <v>#REF!</v>
      </c>
      <c r="F52" s="499"/>
      <c r="G52" s="499"/>
      <c r="H52" s="499"/>
      <c r="I52" s="499"/>
    </row>
    <row r="53" spans="2:9" ht="4.5" customHeight="1">
      <c r="B53" s="57"/>
      <c r="C53" s="57"/>
      <c r="D53" s="57"/>
      <c r="E53" s="57"/>
      <c r="F53" s="57"/>
      <c r="G53" s="57"/>
      <c r="H53" s="57"/>
      <c r="I53" s="57"/>
    </row>
    <row r="54" spans="2:9">
      <c r="B54" s="474" t="s">
        <v>220</v>
      </c>
      <c r="C54" s="474"/>
      <c r="D54" s="474"/>
      <c r="E54" s="496" t="str">
        <f>CORPORATE!F53</f>
        <v>OUI QUELQUES UNES / NON</v>
      </c>
      <c r="F54" s="496"/>
      <c r="G54" s="496"/>
      <c r="H54" s="496"/>
      <c r="I54" s="496"/>
    </row>
    <row r="55" spans="2:9" ht="3" customHeight="1">
      <c r="B55" s="57"/>
      <c r="C55" s="57"/>
      <c r="D55" s="57"/>
      <c r="E55" s="57"/>
      <c r="F55" s="57"/>
      <c r="G55" s="57"/>
      <c r="H55" s="57"/>
      <c r="I55" s="57"/>
    </row>
    <row r="56" spans="2:9">
      <c r="B56" s="474" t="s">
        <v>222</v>
      </c>
      <c r="C56" s="474"/>
      <c r="D56" s="474"/>
      <c r="E56" s="474"/>
      <c r="F56" s="478" t="e">
        <f>CORPORATE!#REF!</f>
        <v>#REF!</v>
      </c>
      <c r="G56" s="478"/>
      <c r="H56" s="478"/>
      <c r="I56" s="478"/>
    </row>
  </sheetData>
  <sheetProtection selectLockedCells="1"/>
  <mergeCells count="28">
    <mergeCell ref="E54:I54"/>
    <mergeCell ref="B54:D54"/>
    <mergeCell ref="B56:E56"/>
    <mergeCell ref="F56:I56"/>
    <mergeCell ref="B23:E23"/>
    <mergeCell ref="F24:I24"/>
    <mergeCell ref="F49:I49"/>
    <mergeCell ref="E52:I52"/>
    <mergeCell ref="B38:B39"/>
    <mergeCell ref="E43:F43"/>
    <mergeCell ref="E44:F44"/>
    <mergeCell ref="E40:I40"/>
    <mergeCell ref="B46:I47"/>
    <mergeCell ref="B32:B36"/>
    <mergeCell ref="B27:E27"/>
    <mergeCell ref="F27:I27"/>
    <mergeCell ref="B25:D25"/>
    <mergeCell ref="E25:G25"/>
    <mergeCell ref="H25:I25"/>
    <mergeCell ref="D2:G4"/>
    <mergeCell ref="A3:C3"/>
    <mergeCell ref="A4:C4"/>
    <mergeCell ref="D5:G5"/>
    <mergeCell ref="D19:E19"/>
    <mergeCell ref="G19:I19"/>
    <mergeCell ref="D11:I11"/>
    <mergeCell ref="H13:I13"/>
    <mergeCell ref="B13:C13"/>
  </mergeCells>
  <dataValidations count="2">
    <dataValidation showInputMessage="1" showErrorMessage="1" sqref="E54 E49:F49 F27:I27 E25:G25 F56:I56"/>
    <dataValidation type="list" showInputMessage="1" showErrorMessage="1" sqref="G49">
      <formula1>"FACEBOOK,INSTAGRAM,SITE INTERNET,CONNAISSANCE"</formula1>
    </dataValidation>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5"/>
  <sheetViews>
    <sheetView showGridLines="0" showZeros="0" showRuler="0" view="pageLayout" topLeftCell="A13" zoomScale="70" zoomScalePageLayoutView="70" workbookViewId="0">
      <selection activeCell="K28" sqref="K28"/>
    </sheetView>
  </sheetViews>
  <sheetFormatPr baseColWidth="10" defaultColWidth="11.4414062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23</v>
      </c>
      <c r="D2" s="462"/>
      <c r="E2" s="462"/>
      <c r="F2" s="462"/>
      <c r="G2" s="462"/>
    </row>
    <row r="3" spans="1:9" ht="15.75" customHeight="1">
      <c r="A3" s="463"/>
      <c r="B3" s="463"/>
      <c r="C3" s="463"/>
      <c r="D3" s="462"/>
      <c r="E3" s="462"/>
      <c r="F3" s="462"/>
      <c r="G3" s="462"/>
    </row>
    <row r="4" spans="1:9" ht="15" customHeight="1">
      <c r="A4" s="463"/>
      <c r="B4" s="463"/>
      <c r="C4" s="463"/>
      <c r="D4" s="462"/>
      <c r="E4" s="462"/>
      <c r="F4" s="462"/>
      <c r="G4" s="462"/>
    </row>
    <row r="5" spans="1:9">
      <c r="D5" s="464"/>
      <c r="E5" s="464"/>
      <c r="F5" s="464"/>
      <c r="G5" s="464"/>
    </row>
    <row r="6" spans="1:9" ht="6.75" customHeight="1">
      <c r="B6" s="2"/>
      <c r="C6" s="2"/>
      <c r="D6" s="2"/>
      <c r="E6" s="2"/>
      <c r="F6" s="2"/>
      <c r="G6" s="2"/>
      <c r="H6" s="2"/>
      <c r="I6" s="2"/>
    </row>
    <row r="7" spans="1:9" ht="2.25" customHeight="1"/>
    <row r="8" spans="1:9" ht="2.25" customHeight="1"/>
    <row r="9" spans="1:9" ht="17.25" customHeight="1">
      <c r="A9" s="3"/>
      <c r="B9" s="52" t="s">
        <v>243</v>
      </c>
      <c r="C9" s="3"/>
      <c r="D9" s="4"/>
      <c r="E9" s="455">
        <f>CORPORATE!E12</f>
        <v>0</v>
      </c>
      <c r="F9" s="455"/>
      <c r="G9" s="455"/>
      <c r="H9" s="455"/>
      <c r="I9" s="3"/>
    </row>
    <row r="10" spans="1:9" s="7" customFormat="1" ht="4.5" customHeight="1">
      <c r="A10" s="4"/>
      <c r="B10" s="28"/>
      <c r="C10" s="28"/>
      <c r="D10" s="5"/>
      <c r="E10" s="6"/>
      <c r="F10" s="5"/>
      <c r="G10" s="6"/>
      <c r="H10" s="5"/>
      <c r="I10" s="6"/>
    </row>
    <row r="11" spans="1:9">
      <c r="A11" s="3"/>
      <c r="B11" s="3" t="s">
        <v>0</v>
      </c>
      <c r="C11" s="3"/>
      <c r="D11" s="455">
        <f>CORPORATE!D16</f>
        <v>0</v>
      </c>
      <c r="E11" s="455"/>
      <c r="F11" s="455"/>
      <c r="G11" s="455"/>
      <c r="H11" s="455"/>
      <c r="I11" s="3"/>
    </row>
    <row r="12" spans="1:9" s="7" customFormat="1" ht="3.75" customHeight="1">
      <c r="A12" s="4"/>
      <c r="B12" s="4"/>
      <c r="C12" s="4"/>
      <c r="D12" s="4"/>
      <c r="E12" s="4"/>
      <c r="F12" s="4"/>
      <c r="G12" s="4"/>
      <c r="H12" s="4"/>
      <c r="I12" s="4"/>
    </row>
    <row r="13" spans="1:9" s="7" customFormat="1" ht="14.25" customHeight="1">
      <c r="A13" s="4"/>
      <c r="B13" s="4" t="s">
        <v>5</v>
      </c>
      <c r="C13" s="4"/>
      <c r="D13" s="33">
        <f>CORPORATE!D18</f>
        <v>0</v>
      </c>
      <c r="E13" s="4" t="s">
        <v>43</v>
      </c>
      <c r="F13" s="455">
        <f>CORPORATE!G18</f>
        <v>0</v>
      </c>
      <c r="G13" s="455"/>
      <c r="H13" s="455"/>
      <c r="I13" s="4"/>
    </row>
    <row r="14" spans="1:9" ht="4.5" customHeight="1">
      <c r="A14" s="3"/>
      <c r="B14" s="31"/>
      <c r="C14" s="31"/>
      <c r="D14" s="31"/>
      <c r="E14" s="31"/>
      <c r="F14" s="32"/>
      <c r="G14" s="32"/>
      <c r="H14" s="31"/>
      <c r="I14" s="31"/>
    </row>
    <row r="15" spans="1:9" ht="6.75" customHeight="1">
      <c r="A15" s="3"/>
      <c r="B15" s="8"/>
      <c r="C15" s="8"/>
      <c r="D15" s="8"/>
      <c r="E15" s="8"/>
      <c r="F15" s="29"/>
      <c r="G15" s="29"/>
      <c r="H15" s="8"/>
      <c r="I15" s="8"/>
    </row>
    <row r="16" spans="1:9">
      <c r="A16" s="3"/>
      <c r="B16" s="3" t="s">
        <v>25</v>
      </c>
      <c r="C16" s="3"/>
      <c r="D16" s="33" t="s">
        <v>26</v>
      </c>
      <c r="E16" s="33"/>
      <c r="F16" s="33"/>
      <c r="G16" s="33"/>
      <c r="H16" s="33"/>
      <c r="I16" s="33"/>
    </row>
    <row r="17" spans="1:9" s="7" customFormat="1" ht="7.5" customHeight="1">
      <c r="A17" s="4"/>
      <c r="B17" s="4"/>
      <c r="C17" s="4"/>
      <c r="D17" s="4"/>
      <c r="E17" s="4"/>
      <c r="F17" s="9"/>
      <c r="G17" s="9"/>
      <c r="H17" s="4"/>
      <c r="I17" s="4"/>
    </row>
    <row r="18" spans="1:9">
      <c r="A18" s="3"/>
      <c r="B18" s="8" t="s">
        <v>27</v>
      </c>
      <c r="C18" s="8"/>
      <c r="D18" s="34">
        <f>CORPORATE!D28</f>
        <v>0</v>
      </c>
      <c r="E18" s="512" t="s">
        <v>28</v>
      </c>
      <c r="F18" s="512"/>
      <c r="G18" s="25">
        <f>CORPORATE!H28</f>
        <v>0</v>
      </c>
      <c r="H18" s="29" t="s">
        <v>29</v>
      </c>
      <c r="I18" s="362" t="s">
        <v>226</v>
      </c>
    </row>
    <row r="19" spans="1:9" ht="9" customHeight="1">
      <c r="A19" s="3"/>
      <c r="B19" s="6"/>
      <c r="C19" s="6"/>
      <c r="D19" s="24"/>
      <c r="E19" s="6"/>
      <c r="F19" s="24"/>
      <c r="G19" s="24"/>
      <c r="H19" s="6"/>
      <c r="I19" s="6"/>
    </row>
    <row r="20" spans="1:9">
      <c r="A20" s="3"/>
      <c r="B20" s="8" t="s">
        <v>1</v>
      </c>
      <c r="C20" s="8"/>
      <c r="D20" s="25" t="str">
        <f>CORPORATE!D23</f>
        <v>CORPORATE</v>
      </c>
      <c r="E20" s="512" t="s">
        <v>30</v>
      </c>
      <c r="F20" s="512"/>
      <c r="G20" s="25">
        <f>CORPORATE!G23</f>
        <v>0</v>
      </c>
      <c r="H20" s="35">
        <f>CORPORATE!H23</f>
        <v>0</v>
      </c>
      <c r="I20" s="314">
        <f>CORPORATE!I23</f>
        <v>0</v>
      </c>
    </row>
    <row r="21" spans="1:9" s="57" customFormat="1" ht="3" customHeight="1">
      <c r="A21" s="53"/>
      <c r="B21" s="56"/>
      <c r="C21" s="56"/>
      <c r="D21" s="319"/>
      <c r="E21" s="319"/>
      <c r="F21" s="319"/>
      <c r="G21" s="319"/>
      <c r="H21" s="350"/>
      <c r="I21" s="302"/>
    </row>
    <row r="22" spans="1:9" s="57" customFormat="1" ht="3" customHeight="1">
      <c r="A22" s="53"/>
      <c r="B22" s="318"/>
      <c r="C22" s="318"/>
      <c r="D22" s="15"/>
      <c r="E22" s="15"/>
      <c r="F22" s="15"/>
      <c r="G22" s="351"/>
      <c r="H22" s="15"/>
      <c r="I22" s="15"/>
    </row>
    <row r="23" spans="1:9" s="7" customFormat="1" ht="15" customHeight="1">
      <c r="A23" s="4"/>
      <c r="B23" s="21" t="s">
        <v>44</v>
      </c>
      <c r="C23" s="45">
        <f>SUM(CORPORATE!I23:'CORPORATE'!I25)</f>
        <v>0</v>
      </c>
      <c r="D23" s="44" t="s">
        <v>31</v>
      </c>
      <c r="E23" s="507" t="str">
        <f>CORPORATE!D30</f>
        <v>VIREMENT/PAYPAL/CHEQUE</v>
      </c>
      <c r="F23" s="508"/>
      <c r="G23" s="6"/>
      <c r="H23" s="470" t="str">
        <f>CORPORATE!H30</f>
        <v>VIREMENT/PAYPAL/CB/CHEQUE/ESPECES</v>
      </c>
      <c r="I23" s="470"/>
    </row>
    <row r="24" spans="1:9" s="7" customFormat="1" ht="12" customHeight="1">
      <c r="A24" s="4"/>
      <c r="B24" s="10"/>
      <c r="C24" s="10"/>
      <c r="D24" s="10"/>
      <c r="E24" s="510" t="s">
        <v>45</v>
      </c>
      <c r="F24" s="510"/>
      <c r="G24" s="10"/>
      <c r="H24" s="510" t="s">
        <v>46</v>
      </c>
      <c r="I24" s="510"/>
    </row>
    <row r="25" spans="1:9" s="7" customFormat="1" ht="5.25" customHeight="1">
      <c r="A25" s="4"/>
      <c r="B25" s="6"/>
      <c r="C25" s="6"/>
      <c r="D25" s="6"/>
      <c r="E25" s="6"/>
      <c r="F25" s="6"/>
      <c r="G25" s="6"/>
      <c r="H25" s="6"/>
      <c r="I25" s="6"/>
    </row>
    <row r="26" spans="1:9" ht="15" customHeight="1">
      <c r="A26" s="3"/>
      <c r="B26" s="21" t="s">
        <v>244</v>
      </c>
      <c r="C26" s="21"/>
      <c r="D26" s="21"/>
      <c r="E26" s="21"/>
      <c r="F26" s="381"/>
      <c r="G26" s="381"/>
      <c r="H26" s="21"/>
      <c r="I26" s="21"/>
    </row>
    <row r="27" spans="1:9" ht="29.25" customHeight="1">
      <c r="A27" s="3"/>
      <c r="B27" s="514" t="s">
        <v>32</v>
      </c>
      <c r="C27" s="514"/>
      <c r="D27" s="514"/>
      <c r="E27" s="514"/>
      <c r="F27" s="514"/>
      <c r="G27" s="514"/>
      <c r="H27" s="514"/>
      <c r="I27" s="514"/>
    </row>
    <row r="28" spans="1:9" s="12" customFormat="1" ht="66.75" customHeight="1">
      <c r="A28" s="11"/>
      <c r="B28" s="515" t="s">
        <v>33</v>
      </c>
      <c r="C28" s="515"/>
      <c r="D28" s="515"/>
      <c r="E28" s="515"/>
      <c r="F28" s="515"/>
      <c r="G28" s="515"/>
      <c r="H28" s="515"/>
      <c r="I28" s="515"/>
    </row>
    <row r="29" spans="1:9" ht="1.5" customHeight="1">
      <c r="A29" s="3"/>
      <c r="B29" s="514" t="s">
        <v>245</v>
      </c>
      <c r="C29" s="514"/>
      <c r="D29" s="514"/>
      <c r="E29" s="514"/>
      <c r="F29" s="514"/>
      <c r="G29" s="514"/>
      <c r="H29" s="514"/>
      <c r="I29" s="514"/>
    </row>
    <row r="30" spans="1:9" ht="25.5" customHeight="1">
      <c r="A30" s="3"/>
      <c r="B30" s="514" t="s">
        <v>246</v>
      </c>
      <c r="C30" s="514"/>
      <c r="D30" s="514"/>
      <c r="E30" s="514"/>
      <c r="F30" s="514"/>
      <c r="G30" s="514"/>
      <c r="H30" s="514"/>
      <c r="I30" s="514"/>
    </row>
    <row r="31" spans="1:9" s="7" customFormat="1" ht="42" customHeight="1">
      <c r="A31" s="4"/>
      <c r="B31" s="514" t="s">
        <v>247</v>
      </c>
      <c r="C31" s="514"/>
      <c r="D31" s="514"/>
      <c r="E31" s="514"/>
      <c r="F31" s="514"/>
      <c r="G31" s="514"/>
      <c r="H31" s="514"/>
      <c r="I31" s="514"/>
    </row>
    <row r="32" spans="1:9" ht="86.4" customHeight="1">
      <c r="A32" s="3"/>
      <c r="B32" s="514" t="s">
        <v>248</v>
      </c>
      <c r="C32" s="514"/>
      <c r="D32" s="514"/>
      <c r="E32" s="514"/>
      <c r="F32" s="514"/>
      <c r="G32" s="514"/>
      <c r="H32" s="514"/>
      <c r="I32" s="514"/>
    </row>
    <row r="33" spans="1:9" s="7" customFormat="1" ht="4.2" customHeight="1">
      <c r="A33" s="4"/>
      <c r="B33" s="511" t="s">
        <v>34</v>
      </c>
      <c r="C33" s="511"/>
      <c r="D33" s="511"/>
      <c r="E33" s="511"/>
      <c r="F33" s="511"/>
      <c r="G33" s="511"/>
      <c r="H33" s="511"/>
      <c r="I33" s="511"/>
    </row>
    <row r="34" spans="1:9" ht="15" customHeight="1">
      <c r="A34" s="3"/>
      <c r="B34" s="511"/>
      <c r="C34" s="511"/>
      <c r="D34" s="511"/>
      <c r="E34" s="511"/>
      <c r="F34" s="511"/>
      <c r="G34" s="511"/>
      <c r="H34" s="511"/>
      <c r="I34" s="511"/>
    </row>
    <row r="35" spans="1:9" s="7" customFormat="1" ht="15" customHeight="1">
      <c r="A35" s="4"/>
      <c r="B35" s="517" t="s">
        <v>35</v>
      </c>
      <c r="C35" s="517"/>
      <c r="D35" s="517"/>
      <c r="E35" s="517"/>
      <c r="F35" s="517"/>
      <c r="G35" s="517"/>
      <c r="H35" s="517"/>
      <c r="I35" s="517"/>
    </row>
    <row r="36" spans="1:9" ht="15.75" customHeight="1">
      <c r="A36" s="3"/>
      <c r="B36" s="509" t="s">
        <v>36</v>
      </c>
      <c r="C36" s="509"/>
      <c r="D36" s="509"/>
      <c r="E36" s="509"/>
      <c r="F36" s="509"/>
      <c r="G36" s="509"/>
      <c r="H36" s="509"/>
      <c r="I36" s="509"/>
    </row>
    <row r="37" spans="1:9" ht="6" customHeight="1">
      <c r="A37" s="3"/>
      <c r="B37" s="31"/>
      <c r="C37" s="31"/>
      <c r="D37" s="36"/>
      <c r="E37" s="37"/>
      <c r="F37" s="36"/>
      <c r="G37" s="36"/>
      <c r="H37" s="36"/>
      <c r="I37" s="31"/>
    </row>
    <row r="38" spans="1:9" ht="6.75" customHeight="1">
      <c r="A38" s="3"/>
      <c r="B38" s="3"/>
      <c r="C38" s="3"/>
      <c r="D38" s="3"/>
      <c r="E38" s="3"/>
      <c r="F38" s="3"/>
      <c r="G38" s="3"/>
      <c r="H38" s="3"/>
      <c r="I38" s="3"/>
    </row>
    <row r="39" spans="1:9">
      <c r="A39" s="3"/>
      <c r="B39" s="38" t="s">
        <v>37</v>
      </c>
      <c r="C39" s="39"/>
      <c r="D39" s="4"/>
      <c r="E39" s="4"/>
      <c r="F39" s="4"/>
      <c r="G39" s="4"/>
      <c r="H39" s="4"/>
      <c r="I39" s="3"/>
    </row>
    <row r="40" spans="1:9" s="7" customFormat="1" ht="6.75" customHeight="1">
      <c r="A40" s="4"/>
      <c r="B40" s="4"/>
      <c r="C40" s="4"/>
      <c r="D40" s="4"/>
      <c r="E40" s="4"/>
      <c r="F40" s="4"/>
      <c r="G40" s="4"/>
      <c r="H40" s="4"/>
      <c r="I40" s="4"/>
    </row>
    <row r="41" spans="1:9">
      <c r="A41" s="3"/>
      <c r="B41" s="3" t="s">
        <v>38</v>
      </c>
      <c r="C41" s="455">
        <f>E9</f>
        <v>0</v>
      </c>
      <c r="D41" s="455"/>
      <c r="E41" s="40"/>
      <c r="F41" s="53"/>
      <c r="G41" s="516"/>
      <c r="H41" s="516"/>
      <c r="I41" s="516"/>
    </row>
    <row r="42" spans="1:9" s="7" customFormat="1" ht="4.5" customHeight="1">
      <c r="A42" s="4"/>
      <c r="B42" s="9"/>
      <c r="C42" s="41"/>
      <c r="D42" s="513"/>
      <c r="E42" s="513"/>
      <c r="F42" s="53"/>
      <c r="G42" s="53"/>
      <c r="H42" s="53"/>
      <c r="I42" s="53"/>
    </row>
    <row r="43" spans="1:9" s="7" customFormat="1" ht="8.4" customHeight="1">
      <c r="A43" s="4"/>
      <c r="B43" s="6"/>
      <c r="C43" s="518"/>
      <c r="D43" s="518"/>
      <c r="E43" s="518"/>
      <c r="F43" s="518"/>
      <c r="G43" s="518"/>
      <c r="H43" s="42"/>
      <c r="I43" s="6"/>
    </row>
    <row r="44" spans="1:9" s="7" customFormat="1" ht="15" customHeight="1">
      <c r="A44" s="4"/>
      <c r="B44" s="484" t="s">
        <v>39</v>
      </c>
      <c r="C44" s="484"/>
      <c r="D44" s="484"/>
      <c r="E44" s="484"/>
      <c r="F44" s="484"/>
      <c r="G44" s="1"/>
      <c r="H44" s="458" t="s">
        <v>40</v>
      </c>
      <c r="I44" s="458"/>
    </row>
    <row r="45" spans="1:9" s="7" customFormat="1" ht="18.75" customHeight="1">
      <c r="A45" s="13"/>
      <c r="B45" s="470">
        <f>C41</f>
        <v>0</v>
      </c>
      <c r="C45" s="470"/>
      <c r="D45" s="470"/>
      <c r="E45" s="470"/>
      <c r="F45" s="470"/>
      <c r="G45" s="6"/>
      <c r="H45" s="520" t="s">
        <v>241</v>
      </c>
      <c r="I45" s="520"/>
    </row>
    <row r="46" spans="1:9">
      <c r="A46" s="3"/>
      <c r="B46" s="484" t="s">
        <v>41</v>
      </c>
      <c r="C46" s="484"/>
      <c r="D46" s="484"/>
      <c r="E46" s="484"/>
      <c r="F46" s="484"/>
      <c r="G46" s="7"/>
      <c r="H46" s="6" t="s">
        <v>42</v>
      </c>
      <c r="I46" s="43"/>
    </row>
    <row r="47" spans="1:9" s="7" customFormat="1" ht="56.25" customHeight="1">
      <c r="A47" s="4"/>
      <c r="B47" s="519"/>
      <c r="C47" s="519"/>
      <c r="D47" s="519"/>
      <c r="E47" s="519"/>
      <c r="F47" s="519"/>
      <c r="G47" s="6"/>
      <c r="H47" s="520"/>
      <c r="I47" s="520"/>
    </row>
    <row r="48" spans="1:9">
      <c r="A48" s="3"/>
      <c r="B48" s="519"/>
      <c r="C48" s="519"/>
      <c r="D48" s="519"/>
      <c r="E48" s="519"/>
      <c r="F48" s="519"/>
      <c r="H48" s="520"/>
      <c r="I48" s="520"/>
    </row>
    <row r="49" spans="1:9" ht="12.75" customHeight="1">
      <c r="A49" s="8"/>
      <c r="B49" s="484"/>
      <c r="C49" s="484"/>
      <c r="D49" s="484"/>
      <c r="E49" s="484"/>
      <c r="F49" s="484"/>
      <c r="G49" s="484"/>
      <c r="H49" s="484"/>
      <c r="I49" s="484"/>
    </row>
    <row r="50" spans="1:9">
      <c r="A50" s="3"/>
      <c r="B50" s="4"/>
      <c r="C50" s="7"/>
      <c r="D50" s="7"/>
      <c r="E50" s="7"/>
      <c r="F50" s="7"/>
      <c r="G50" s="7"/>
      <c r="H50" s="7"/>
      <c r="I50" s="7"/>
    </row>
    <row r="51" spans="1:9">
      <c r="A51" s="3"/>
      <c r="B51" s="4"/>
      <c r="C51" s="7"/>
      <c r="D51" s="7"/>
      <c r="E51" s="7"/>
      <c r="F51" s="7"/>
      <c r="G51" s="7"/>
      <c r="H51" s="7"/>
      <c r="I51" s="7"/>
    </row>
    <row r="52" spans="1:9">
      <c r="A52" s="3"/>
      <c r="B52" s="4"/>
      <c r="C52" s="7"/>
      <c r="D52" s="7"/>
      <c r="E52" s="7"/>
      <c r="F52" s="7"/>
      <c r="G52" s="7"/>
      <c r="H52" s="7"/>
      <c r="I52" s="7"/>
    </row>
    <row r="53" spans="1:9">
      <c r="B53" s="7"/>
      <c r="C53" s="7"/>
      <c r="D53" s="7"/>
      <c r="E53" s="7"/>
      <c r="F53" s="7"/>
      <c r="G53" s="7"/>
      <c r="H53" s="7"/>
      <c r="I53" s="7"/>
    </row>
    <row r="54" spans="1:9">
      <c r="B54" s="7"/>
      <c r="C54" s="7"/>
      <c r="D54" s="7"/>
      <c r="E54" s="7"/>
      <c r="F54" s="7"/>
      <c r="G54" s="7"/>
      <c r="H54" s="7"/>
      <c r="I54" s="7"/>
    </row>
    <row r="55" spans="1:9">
      <c r="B55" s="7"/>
      <c r="C55" s="7"/>
      <c r="D55" s="7"/>
      <c r="E55" s="7"/>
      <c r="F55" s="7"/>
      <c r="G55" s="7"/>
      <c r="H55" s="7"/>
      <c r="I55" s="7"/>
    </row>
  </sheetData>
  <sheetProtection selectLockedCells="1" selectUnlockedCells="1"/>
  <mergeCells count="34">
    <mergeCell ref="B49:I49"/>
    <mergeCell ref="C43:G43"/>
    <mergeCell ref="B44:F44"/>
    <mergeCell ref="H44:I44"/>
    <mergeCell ref="B45:F45"/>
    <mergeCell ref="B47:F48"/>
    <mergeCell ref="H47:I48"/>
    <mergeCell ref="B46:F46"/>
    <mergeCell ref="H45:I45"/>
    <mergeCell ref="D42:E42"/>
    <mergeCell ref="B27:I27"/>
    <mergeCell ref="B28:I28"/>
    <mergeCell ref="B29:I29"/>
    <mergeCell ref="B30:I30"/>
    <mergeCell ref="B31:I31"/>
    <mergeCell ref="B32:I32"/>
    <mergeCell ref="C41:D41"/>
    <mergeCell ref="G41:I41"/>
    <mergeCell ref="B35:I35"/>
    <mergeCell ref="D2:G4"/>
    <mergeCell ref="A3:C3"/>
    <mergeCell ref="A4:C4"/>
    <mergeCell ref="D5:G5"/>
    <mergeCell ref="E9:H9"/>
    <mergeCell ref="F13:H13"/>
    <mergeCell ref="E23:F23"/>
    <mergeCell ref="D11:H11"/>
    <mergeCell ref="B36:I36"/>
    <mergeCell ref="H24:I24"/>
    <mergeCell ref="E24:F24"/>
    <mergeCell ref="B33:I34"/>
    <mergeCell ref="H23:I23"/>
    <mergeCell ref="E18:F18"/>
    <mergeCell ref="E20:F20"/>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0000"/>
    <pageSetUpPr fitToPage="1"/>
  </sheetPr>
  <dimension ref="A1:U70"/>
  <sheetViews>
    <sheetView showGridLines="0" showZeros="0" topLeftCell="A4" zoomScale="85" zoomScaleNormal="85" workbookViewId="0">
      <selection activeCell="C49" sqref="C49:H49"/>
    </sheetView>
  </sheetViews>
  <sheetFormatPr baseColWidth="10" defaultColWidth="0" defaultRowHeight="14.4"/>
  <cols>
    <col min="1" max="1" width="2.44140625" style="48" customWidth="1"/>
    <col min="2" max="2" width="2.6640625" style="48" customWidth="1"/>
    <col min="3" max="3" width="12" style="48" customWidth="1"/>
    <col min="4" max="4" width="45.6640625" style="48" customWidth="1"/>
    <col min="5" max="5" width="14" style="48" customWidth="1"/>
    <col min="6" max="6" width="13.33203125" style="48" customWidth="1"/>
    <col min="7" max="7" width="13.5546875" style="48" customWidth="1"/>
    <col min="8" max="8" width="15.6640625" style="48" customWidth="1"/>
    <col min="9" max="9" width="2.44140625" style="48" customWidth="1"/>
    <col min="10" max="10" width="3.33203125" style="48" customWidth="1"/>
    <col min="11" max="16384" width="11.44140625" style="48" hidden="1"/>
  </cols>
  <sheetData>
    <row r="1" spans="1:21" s="46" customFormat="1" ht="15" thickBot="1">
      <c r="A1" s="48"/>
      <c r="B1" s="48"/>
      <c r="C1" s="48"/>
      <c r="D1" s="48"/>
      <c r="E1" s="48"/>
      <c r="F1" s="48"/>
      <c r="G1" s="48"/>
      <c r="H1" s="48"/>
      <c r="I1" s="48"/>
      <c r="J1" s="48"/>
      <c r="K1" s="48"/>
      <c r="L1" s="48"/>
      <c r="M1" s="48"/>
      <c r="N1" s="48"/>
      <c r="O1" s="48"/>
      <c r="P1" s="48"/>
      <c r="Q1" s="48"/>
      <c r="R1" s="48"/>
      <c r="S1" s="48"/>
      <c r="T1" s="48"/>
      <c r="U1" s="48"/>
    </row>
    <row r="2" spans="1:21" s="46" customFormat="1" ht="21.75" customHeight="1" thickTop="1">
      <c r="A2" s="48"/>
      <c r="B2" s="47"/>
      <c r="C2" s="67"/>
      <c r="D2" s="67"/>
      <c r="E2" s="67"/>
      <c r="F2" s="67"/>
      <c r="G2" s="67"/>
      <c r="H2" s="67"/>
      <c r="I2" s="68"/>
      <c r="J2" s="48"/>
      <c r="K2" s="48"/>
      <c r="L2" s="48"/>
      <c r="M2" s="48"/>
      <c r="N2" s="48"/>
      <c r="O2" s="48"/>
      <c r="P2" s="48"/>
      <c r="Q2" s="48"/>
      <c r="R2" s="48"/>
      <c r="S2" s="48"/>
      <c r="T2" s="48"/>
      <c r="U2" s="48"/>
    </row>
    <row r="3" spans="1:21" s="46" customFormat="1" ht="19.5" customHeight="1">
      <c r="A3" s="48"/>
      <c r="B3" s="69"/>
      <c r="C3" s="70"/>
      <c r="D3" s="521" t="s">
        <v>47</v>
      </c>
      <c r="E3" s="521"/>
      <c r="F3" s="522" t="s">
        <v>48</v>
      </c>
      <c r="G3" s="522"/>
      <c r="H3" s="522"/>
      <c r="I3" s="71"/>
      <c r="J3" s="72"/>
      <c r="K3" s="48"/>
      <c r="L3" s="48"/>
      <c r="M3" s="48"/>
      <c r="N3" s="48"/>
      <c r="O3" s="48"/>
      <c r="P3" s="48"/>
      <c r="Q3" s="48"/>
      <c r="R3" s="48"/>
      <c r="S3" s="48"/>
      <c r="T3" s="48"/>
      <c r="U3" s="48"/>
    </row>
    <row r="4" spans="1:21" s="46" customFormat="1" ht="24" customHeight="1">
      <c r="A4" s="48"/>
      <c r="B4" s="69"/>
      <c r="D4" s="521"/>
      <c r="E4" s="521"/>
      <c r="F4" s="522"/>
      <c r="G4" s="522"/>
      <c r="H4" s="522"/>
      <c r="I4" s="73"/>
      <c r="J4" s="74"/>
      <c r="K4" s="48"/>
      <c r="L4" s="48"/>
      <c r="M4" s="48"/>
      <c r="N4" s="48"/>
      <c r="O4" s="48"/>
      <c r="P4" s="48"/>
      <c r="Q4" s="48"/>
      <c r="R4" s="48"/>
      <c r="S4" s="48"/>
      <c r="T4" s="48"/>
      <c r="U4" s="48"/>
    </row>
    <row r="5" spans="1:21" s="46" customFormat="1" ht="24" customHeight="1">
      <c r="A5" s="48"/>
      <c r="B5" s="75"/>
      <c r="C5" s="523" t="s">
        <v>49</v>
      </c>
      <c r="D5" s="525">
        <f>DOSSIER!I4</f>
        <v>0</v>
      </c>
      <c r="E5" s="73"/>
      <c r="F5" s="523" t="s">
        <v>50</v>
      </c>
      <c r="G5" s="527">
        <v>43960</v>
      </c>
      <c r="H5" s="527"/>
      <c r="I5" s="76"/>
      <c r="J5" s="72"/>
      <c r="K5" s="48"/>
      <c r="L5" s="48"/>
      <c r="M5" s="48"/>
      <c r="N5" s="48"/>
      <c r="O5" s="48"/>
      <c r="P5" s="48"/>
      <c r="Q5" s="48"/>
      <c r="R5" s="48"/>
      <c r="S5" s="48"/>
      <c r="T5" s="48"/>
      <c r="U5" s="48"/>
    </row>
    <row r="6" spans="1:21" s="46" customFormat="1" ht="15.75" customHeight="1">
      <c r="A6" s="48"/>
      <c r="B6" s="75"/>
      <c r="C6" s="524"/>
      <c r="D6" s="526"/>
      <c r="E6" s="48"/>
      <c r="F6" s="524"/>
      <c r="G6" s="528"/>
      <c r="H6" s="528"/>
      <c r="I6" s="77"/>
      <c r="J6" s="48"/>
      <c r="K6" s="48"/>
      <c r="L6" s="48"/>
      <c r="M6" s="48"/>
      <c r="N6" s="48"/>
      <c r="O6" s="48"/>
      <c r="P6" s="48" t="s">
        <v>51</v>
      </c>
      <c r="Q6" s="48" t="s">
        <v>51</v>
      </c>
      <c r="R6" s="48" t="s">
        <v>52</v>
      </c>
      <c r="S6" s="48"/>
      <c r="T6" s="48"/>
      <c r="U6" s="48"/>
    </row>
    <row r="7" spans="1:21" s="46" customFormat="1" ht="9" customHeight="1">
      <c r="A7" s="48"/>
      <c r="B7" s="75"/>
      <c r="C7" s="78" t="s">
        <v>53</v>
      </c>
      <c r="D7" s="79"/>
      <c r="E7" s="80"/>
      <c r="F7" s="81"/>
      <c r="G7" s="82"/>
      <c r="H7" s="83"/>
      <c r="I7" s="77"/>
      <c r="J7" s="48"/>
      <c r="K7" s="48"/>
      <c r="L7" s="84">
        <v>0</v>
      </c>
      <c r="M7" s="48"/>
      <c r="N7" s="48"/>
      <c r="O7" s="48"/>
      <c r="P7" s="48"/>
      <c r="Q7" s="85"/>
      <c r="R7" s="48"/>
      <c r="S7" s="48"/>
      <c r="T7" s="48"/>
      <c r="U7" s="48"/>
    </row>
    <row r="8" spans="1:21" s="46" customFormat="1" ht="15.6">
      <c r="A8" s="48"/>
      <c r="B8" s="75"/>
      <c r="C8" s="86" t="s">
        <v>224</v>
      </c>
      <c r="D8" s="87"/>
      <c r="E8" s="88" t="s">
        <v>54</v>
      </c>
      <c r="F8" s="529">
        <f>CORPORATE!E12</f>
        <v>0</v>
      </c>
      <c r="G8" s="529"/>
      <c r="H8" s="530"/>
      <c r="I8" s="77"/>
      <c r="J8" s="48"/>
      <c r="K8" s="48"/>
      <c r="L8" s="91">
        <v>5.5E-2</v>
      </c>
      <c r="M8" s="48"/>
      <c r="N8" s="48"/>
      <c r="O8" s="48"/>
      <c r="P8" s="48"/>
      <c r="Q8" s="48"/>
      <c r="R8" s="92">
        <v>43358</v>
      </c>
      <c r="S8" s="48"/>
      <c r="T8" s="48"/>
      <c r="U8" s="48"/>
    </row>
    <row r="9" spans="1:21" s="46" customFormat="1" ht="15" customHeight="1">
      <c r="A9" s="48"/>
      <c r="B9" s="75"/>
      <c r="C9" s="93" t="s">
        <v>55</v>
      </c>
      <c r="D9" s="94"/>
      <c r="E9" s="88"/>
      <c r="F9" s="275"/>
      <c r="G9" s="275"/>
      <c r="H9" s="276"/>
      <c r="I9" s="77"/>
      <c r="J9" s="48"/>
      <c r="K9" s="48"/>
      <c r="L9" s="95">
        <v>0.1</v>
      </c>
      <c r="M9" s="48"/>
      <c r="N9" s="48"/>
      <c r="O9" s="48"/>
      <c r="P9" s="48"/>
      <c r="Q9" s="48"/>
      <c r="R9" s="92">
        <v>43358</v>
      </c>
      <c r="S9" s="48"/>
      <c r="T9" s="48"/>
      <c r="U9" s="48"/>
    </row>
    <row r="10" spans="1:21" s="46" customFormat="1">
      <c r="A10" s="48"/>
      <c r="B10" s="75"/>
      <c r="C10" s="96" t="s">
        <v>57</v>
      </c>
      <c r="D10" s="97"/>
      <c r="E10" s="88" t="s">
        <v>56</v>
      </c>
      <c r="F10" s="557">
        <f>CORPORATE!D16</f>
        <v>0</v>
      </c>
      <c r="G10" s="557"/>
      <c r="H10" s="558"/>
      <c r="I10" s="77"/>
      <c r="J10" s="48"/>
      <c r="K10" s="48"/>
      <c r="L10" s="95">
        <v>0.2</v>
      </c>
      <c r="M10" s="48"/>
      <c r="N10" s="48"/>
      <c r="O10" s="48"/>
      <c r="P10" s="48"/>
      <c r="Q10" s="48"/>
      <c r="R10" s="48" t="s">
        <v>58</v>
      </c>
      <c r="S10" s="48"/>
      <c r="T10" s="48"/>
      <c r="U10" s="48"/>
    </row>
    <row r="11" spans="1:21" s="46" customFormat="1">
      <c r="A11" s="48"/>
      <c r="B11" s="75"/>
      <c r="C11" s="96">
        <v>67450</v>
      </c>
      <c r="D11" s="98" t="s">
        <v>59</v>
      </c>
      <c r="E11" s="99"/>
      <c r="F11" s="100" t="s">
        <v>95</v>
      </c>
      <c r="G11" s="543">
        <f>CORPORATE!D18</f>
        <v>0</v>
      </c>
      <c r="H11" s="544"/>
      <c r="I11" s="77"/>
      <c r="J11" s="48"/>
      <c r="K11" s="48"/>
      <c r="L11" s="48"/>
      <c r="M11" s="48"/>
      <c r="N11" s="48"/>
      <c r="O11" s="48"/>
      <c r="P11" s="48" t="s">
        <v>60</v>
      </c>
      <c r="Q11" s="48" t="s">
        <v>61</v>
      </c>
      <c r="R11" s="48"/>
      <c r="S11" s="48"/>
      <c r="T11" s="48"/>
      <c r="U11" s="48"/>
    </row>
    <row r="12" spans="1:21" s="46" customFormat="1">
      <c r="A12" s="48"/>
      <c r="B12" s="75"/>
      <c r="C12" s="96" t="s">
        <v>62</v>
      </c>
      <c r="D12" s="87" t="s">
        <v>63</v>
      </c>
      <c r="E12" s="88"/>
      <c r="F12" s="101" t="s">
        <v>96</v>
      </c>
      <c r="G12" s="545">
        <f>CORPORATE!G18</f>
        <v>0</v>
      </c>
      <c r="H12" s="546"/>
      <c r="I12" s="77"/>
      <c r="J12" s="48"/>
      <c r="K12" s="48"/>
      <c r="L12" s="48"/>
      <c r="M12" s="48"/>
      <c r="N12" s="48"/>
      <c r="O12" s="48"/>
      <c r="P12" s="84">
        <v>0</v>
      </c>
      <c r="Q12" s="84">
        <v>0.25</v>
      </c>
      <c r="R12" s="48"/>
      <c r="S12" s="48"/>
      <c r="T12" s="48"/>
      <c r="U12" s="48"/>
    </row>
    <row r="13" spans="1:21" s="46" customFormat="1">
      <c r="A13" s="48"/>
      <c r="B13" s="75"/>
      <c r="C13" s="96" t="s">
        <v>65</v>
      </c>
      <c r="D13" s="102" t="s">
        <v>66</v>
      </c>
      <c r="E13" s="88"/>
      <c r="F13" s="100" t="s">
        <v>2</v>
      </c>
      <c r="G13" s="543">
        <f>CORPORATE!G20</f>
        <v>0</v>
      </c>
      <c r="H13" s="544"/>
      <c r="I13" s="77"/>
      <c r="J13" s="48"/>
      <c r="K13" s="48"/>
      <c r="L13" s="48"/>
      <c r="M13" s="48"/>
      <c r="N13" s="48"/>
      <c r="O13" s="48"/>
      <c r="P13" s="48">
        <f>VLOOKUP(P11,'[1]BASE PRODUITS'!A6:E691,3,0)</f>
        <v>200</v>
      </c>
      <c r="Q13" s="48">
        <f>VLOOKUP(Q11,'[1]BASE PRODUITS'!A6:E691,3,0)</f>
        <v>250</v>
      </c>
      <c r="R13" s="48"/>
      <c r="S13" s="48"/>
      <c r="T13" s="48"/>
      <c r="U13" s="48"/>
    </row>
    <row r="14" spans="1:21" s="46" customFormat="1">
      <c r="A14" s="48"/>
      <c r="B14" s="75"/>
      <c r="C14" s="96" t="s">
        <v>67</v>
      </c>
      <c r="D14" s="102" t="s">
        <v>229</v>
      </c>
      <c r="E14" s="88"/>
      <c r="F14" s="101" t="s">
        <v>64</v>
      </c>
      <c r="G14" s="545">
        <f>CORPORATE!D20</f>
        <v>0</v>
      </c>
      <c r="H14" s="546"/>
      <c r="I14" s="77"/>
      <c r="J14" s="48"/>
      <c r="K14" s="48"/>
      <c r="L14" s="48"/>
      <c r="M14" s="48"/>
      <c r="N14" s="48"/>
      <c r="O14" s="48"/>
      <c r="P14" s="103" t="s">
        <v>15</v>
      </c>
      <c r="Q14" s="48" t="s">
        <v>68</v>
      </c>
      <c r="R14" s="48"/>
      <c r="S14" s="48"/>
      <c r="T14" s="48"/>
      <c r="U14" s="48"/>
    </row>
    <row r="15" spans="1:21" s="46" customFormat="1" ht="15" thickBot="1">
      <c r="A15" s="48"/>
      <c r="B15" s="75"/>
      <c r="C15" s="96" t="s">
        <v>69</v>
      </c>
      <c r="D15" s="104">
        <v>83856740200014</v>
      </c>
      <c r="E15" s="235"/>
      <c r="F15" s="236"/>
      <c r="G15" s="237" t="s">
        <v>70</v>
      </c>
      <c r="H15" s="310">
        <f>DOSSIER!I3</f>
        <v>0</v>
      </c>
      <c r="I15" s="77"/>
      <c r="J15" s="48"/>
      <c r="K15" s="48"/>
      <c r="L15" s="48"/>
      <c r="M15" s="48"/>
      <c r="N15" s="48"/>
      <c r="O15" s="48"/>
      <c r="P15" s="48"/>
      <c r="Q15" s="48"/>
      <c r="R15" s="48"/>
      <c r="S15" s="48"/>
      <c r="T15" s="48"/>
      <c r="U15" s="48"/>
    </row>
    <row r="16" spans="1:21" ht="9" customHeight="1" thickTop="1">
      <c r="B16" s="75"/>
      <c r="C16" s="105"/>
      <c r="D16" s="106"/>
      <c r="E16" s="107"/>
      <c r="F16" s="108"/>
      <c r="G16" s="109"/>
      <c r="H16" s="110"/>
      <c r="I16" s="77"/>
      <c r="P16" s="92">
        <v>43386</v>
      </c>
    </row>
    <row r="17" spans="1:12" ht="6.75" customHeight="1">
      <c r="B17" s="75"/>
      <c r="C17" s="111"/>
      <c r="D17" s="111"/>
      <c r="E17" s="111"/>
      <c r="F17" s="111"/>
      <c r="G17" s="111"/>
      <c r="H17" s="111"/>
      <c r="I17" s="77"/>
    </row>
    <row r="18" spans="1:12">
      <c r="B18" s="75"/>
      <c r="C18" s="112"/>
      <c r="D18" s="111"/>
      <c r="E18" s="113"/>
      <c r="F18" s="111"/>
      <c r="G18" s="111"/>
      <c r="H18" s="111"/>
      <c r="I18" s="77"/>
    </row>
    <row r="19" spans="1:12" ht="21" customHeight="1">
      <c r="B19" s="75"/>
      <c r="C19" s="114" t="s">
        <v>71</v>
      </c>
      <c r="D19" s="115" t="s">
        <v>72</v>
      </c>
      <c r="E19" s="116" t="s">
        <v>73</v>
      </c>
      <c r="F19" s="116" t="s">
        <v>74</v>
      </c>
      <c r="G19" s="116" t="s">
        <v>75</v>
      </c>
      <c r="H19" s="117" t="s">
        <v>76</v>
      </c>
      <c r="I19" s="77"/>
      <c r="K19" s="48" t="s">
        <v>77</v>
      </c>
      <c r="L19" s="48" t="s">
        <v>78</v>
      </c>
    </row>
    <row r="20" spans="1:12" ht="6.75" customHeight="1">
      <c r="B20" s="75"/>
      <c r="C20" s="118"/>
      <c r="D20" s="118"/>
      <c r="E20" s="119"/>
      <c r="F20" s="120"/>
      <c r="G20" s="120"/>
      <c r="H20" s="121"/>
      <c r="I20" s="77"/>
    </row>
    <row r="21" spans="1:12" ht="18" customHeight="1">
      <c r="A21" s="122">
        <v>5</v>
      </c>
      <c r="B21" s="75"/>
      <c r="C21" s="123"/>
      <c r="D21" s="124"/>
      <c r="E21" s="125"/>
      <c r="F21" s="126"/>
      <c r="G21" s="127"/>
      <c r="H21" s="128"/>
      <c r="I21" s="77"/>
      <c r="K21" s="91" t="e">
        <f>#REF!</f>
        <v>#REF!</v>
      </c>
      <c r="L21" s="129">
        <f>IF(ISERROR(H21*#REF!),0,H21*#REF!)</f>
        <v>0</v>
      </c>
    </row>
    <row r="22" spans="1:12" ht="18" customHeight="1">
      <c r="A22" s="122"/>
      <c r="B22" s="75"/>
      <c r="C22" s="547" t="s">
        <v>105</v>
      </c>
      <c r="D22" s="130" t="str">
        <f>VLOOKUP(C22,'BASE PRODUITS'!A7:B44,2,0)</f>
        <v>SEANCE GROSSESSE  FORMULE "ESSENTIEL"</v>
      </c>
      <c r="E22" s="550"/>
      <c r="F22" s="553"/>
      <c r="G22" s="561"/>
      <c r="H22" s="564"/>
      <c r="I22" s="77"/>
      <c r="K22" s="91" t="e">
        <f>#REF!</f>
        <v>#REF!</v>
      </c>
      <c r="L22" s="129">
        <f>IF(ISERROR(H22*#REF!),0,H22*#REF!)</f>
        <v>0</v>
      </c>
    </row>
    <row r="23" spans="1:12" ht="18" customHeight="1">
      <c r="A23" s="122"/>
      <c r="B23" s="75"/>
      <c r="C23" s="548"/>
      <c r="D23" s="567" t="str">
        <f>VLOOKUP(C22,'BASE PRODUITS'!A7:D44,4,0)</f>
        <v>10 PHOTOS / 1H</v>
      </c>
      <c r="E23" s="551"/>
      <c r="F23" s="554"/>
      <c r="G23" s="562"/>
      <c r="H23" s="565"/>
      <c r="I23" s="77"/>
      <c r="K23" s="91" t="e">
        <f>#REF!</f>
        <v>#REF!</v>
      </c>
      <c r="L23" s="129">
        <f>IF(ISERROR(H23*#REF!),0,H23*#REF!)</f>
        <v>0</v>
      </c>
    </row>
    <row r="24" spans="1:12" ht="18" customHeight="1">
      <c r="A24" s="122"/>
      <c r="B24" s="75"/>
      <c r="C24" s="549"/>
      <c r="D24" s="568" t="e">
        <f>VLOOKUP(C24,'BASE PRODUITS'!A9:B46,2,0)</f>
        <v>#N/A</v>
      </c>
      <c r="E24" s="552"/>
      <c r="F24" s="555"/>
      <c r="G24" s="563"/>
      <c r="H24" s="566"/>
      <c r="I24" s="77"/>
      <c r="K24" s="91" t="e">
        <f>#REF!</f>
        <v>#REF!</v>
      </c>
      <c r="L24" s="129">
        <f>IF(ISERROR(H24*#REF!),0,H24*#REF!)</f>
        <v>0</v>
      </c>
    </row>
    <row r="25" spans="1:12" ht="18" customHeight="1">
      <c r="A25" s="122"/>
      <c r="B25" s="75"/>
      <c r="C25" s="531" t="s">
        <v>79</v>
      </c>
      <c r="D25" s="534" t="str">
        <f>VLOOKUP(C25,'BASE PRODUITS'!A10:B47,2,0)</f>
        <v>SEANCE COUPLE FORMULE "ESSENTIEL"</v>
      </c>
      <c r="E25" s="537"/>
      <c r="F25" s="131"/>
      <c r="G25" s="132"/>
      <c r="H25" s="540"/>
      <c r="I25" s="77"/>
      <c r="K25" s="91" t="e">
        <f>#REF!</f>
        <v>#REF!</v>
      </c>
      <c r="L25" s="129">
        <f>IF(ISERROR(H25*#REF!),0,H25*#REF!)</f>
        <v>0</v>
      </c>
    </row>
    <row r="26" spans="1:12" ht="18" customHeight="1">
      <c r="A26" s="122"/>
      <c r="B26" s="75"/>
      <c r="C26" s="532"/>
      <c r="D26" s="535" t="e">
        <f>VLOOKUP(C26,'BASE PRODUITS'!A11:B48,2,0)</f>
        <v>#N/A</v>
      </c>
      <c r="E26" s="538"/>
      <c r="F26" s="133"/>
      <c r="G26" s="134"/>
      <c r="H26" s="541"/>
      <c r="I26" s="77"/>
      <c r="K26" s="91" t="e">
        <f>#REF!</f>
        <v>#REF!</v>
      </c>
      <c r="L26" s="129">
        <f>IF(ISERROR(H26*#REF!),0,H26*#REF!)</f>
        <v>0</v>
      </c>
    </row>
    <row r="27" spans="1:12" ht="18" customHeight="1">
      <c r="A27" s="122"/>
      <c r="B27" s="75"/>
      <c r="C27" s="533"/>
      <c r="D27" s="536" t="e">
        <f>VLOOKUP(C27,'BASE PRODUITS'!A12:B49,2,0)</f>
        <v>#N/A</v>
      </c>
      <c r="E27" s="539"/>
      <c r="F27" s="133"/>
      <c r="G27" s="134"/>
      <c r="H27" s="542"/>
      <c r="I27" s="77"/>
      <c r="K27" s="91" t="e">
        <f>#REF!</f>
        <v>#REF!</v>
      </c>
      <c r="L27" s="129">
        <f>IF(ISERROR(H27*#REF!),0,H27*#REF!)</f>
        <v>0</v>
      </c>
    </row>
    <row r="28" spans="1:12" ht="18" customHeight="1">
      <c r="A28" s="122"/>
      <c r="B28" s="75"/>
      <c r="C28" s="547" t="s">
        <v>93</v>
      </c>
      <c r="D28" s="136" t="str">
        <f>VLOOKUP(C28,'BASE PRODUITS'!A13:B51,2,0)</f>
        <v>OPTION DECOR LIT BOHEME</v>
      </c>
      <c r="E28" s="137"/>
      <c r="F28" s="138"/>
      <c r="G28" s="139"/>
      <c r="H28" s="140"/>
      <c r="I28" s="77"/>
      <c r="K28" s="91" t="e">
        <f>#REF!</f>
        <v>#REF!</v>
      </c>
      <c r="L28" s="129">
        <f>IF(ISERROR(H28*#REF!),0,H28*#REF!)</f>
        <v>0</v>
      </c>
    </row>
    <row r="29" spans="1:12" ht="18" customHeight="1">
      <c r="A29" s="122"/>
      <c r="B29" s="75"/>
      <c r="C29" s="548"/>
      <c r="D29" s="559">
        <f>VLOOKUP(C28,'BASE PRODUITS'!A13:D54,4,0)</f>
        <v>0</v>
      </c>
      <c r="E29" s="142"/>
      <c r="F29" s="143"/>
      <c r="G29" s="144"/>
      <c r="H29" s="145"/>
      <c r="I29" s="77"/>
      <c r="K29" s="91" t="e">
        <f>#REF!</f>
        <v>#REF!</v>
      </c>
      <c r="L29" s="129">
        <f>IF(ISERROR(H29*#REF!),0,H29*#REF!)</f>
        <v>0</v>
      </c>
    </row>
    <row r="30" spans="1:12" ht="18" customHeight="1">
      <c r="A30" s="122"/>
      <c r="B30" s="75"/>
      <c r="C30" s="549"/>
      <c r="D30" s="560"/>
      <c r="E30" s="147"/>
      <c r="F30" s="148"/>
      <c r="G30" s="149"/>
      <c r="H30" s="150"/>
      <c r="I30" s="77"/>
      <c r="K30" s="91" t="e">
        <f>#REF!</f>
        <v>#REF!</v>
      </c>
      <c r="L30" s="129">
        <f>IF(ISERROR(H30*#REF!),0,H30*#REF!)</f>
        <v>0</v>
      </c>
    </row>
    <row r="31" spans="1:12" ht="18" customHeight="1">
      <c r="A31" s="122"/>
      <c r="B31" s="75"/>
      <c r="C31" s="135" t="s">
        <v>53</v>
      </c>
      <c r="D31" s="151" t="s">
        <v>53</v>
      </c>
      <c r="E31" s="152" t="s">
        <v>53</v>
      </c>
      <c r="F31" s="153" t="s">
        <v>53</v>
      </c>
      <c r="G31" s="132" t="s">
        <v>53</v>
      </c>
      <c r="H31" s="154" t="str">
        <f t="shared" ref="H31:H38" si="0">IF(ISERROR(E31*F31),"",(E31*F31)-G31*E31*F31)</f>
        <v/>
      </c>
      <c r="I31" s="77"/>
      <c r="K31" s="91" t="e">
        <f>#REF!</f>
        <v>#REF!</v>
      </c>
      <c r="L31" s="129">
        <f>IF(ISERROR(H31*#REF!),0,H31*#REF!)</f>
        <v>0</v>
      </c>
    </row>
    <row r="32" spans="1:12" ht="18" customHeight="1">
      <c r="A32" s="122"/>
      <c r="B32" s="75"/>
      <c r="C32" s="141" t="s">
        <v>53</v>
      </c>
      <c r="D32" s="155" t="s">
        <v>53</v>
      </c>
      <c r="E32" s="156" t="s">
        <v>53</v>
      </c>
      <c r="F32" s="157" t="s">
        <v>53</v>
      </c>
      <c r="G32" s="134" t="s">
        <v>53</v>
      </c>
      <c r="H32" s="158" t="str">
        <f t="shared" si="0"/>
        <v/>
      </c>
      <c r="I32" s="77"/>
      <c r="K32" s="91" t="e">
        <f>#REF!</f>
        <v>#REF!</v>
      </c>
      <c r="L32" s="129">
        <f>IF(ISERROR(H32*#REF!),0,H32*#REF!)</f>
        <v>0</v>
      </c>
    </row>
    <row r="33" spans="1:12" ht="18" customHeight="1">
      <c r="A33" s="122"/>
      <c r="B33" s="75"/>
      <c r="C33" s="146" t="s">
        <v>53</v>
      </c>
      <c r="D33" s="159" t="s">
        <v>53</v>
      </c>
      <c r="E33" s="160" t="s">
        <v>53</v>
      </c>
      <c r="F33" s="161" t="s">
        <v>53</v>
      </c>
      <c r="G33" s="162" t="s">
        <v>53</v>
      </c>
      <c r="H33" s="163" t="str">
        <f t="shared" si="0"/>
        <v/>
      </c>
      <c r="I33" s="77"/>
      <c r="K33" s="91" t="e">
        <f>#REF!</f>
        <v>#REF!</v>
      </c>
      <c r="L33" s="129">
        <f>IF(ISERROR(H33*#REF!),0,H33*#REF!)</f>
        <v>0</v>
      </c>
    </row>
    <row r="34" spans="1:12" ht="18" customHeight="1">
      <c r="A34" s="122"/>
      <c r="B34" s="75"/>
      <c r="C34" s="135" t="s">
        <v>53</v>
      </c>
      <c r="D34" s="151" t="s">
        <v>53</v>
      </c>
      <c r="E34" s="152" t="s">
        <v>53</v>
      </c>
      <c r="F34" s="153" t="s">
        <v>53</v>
      </c>
      <c r="G34" s="132" t="s">
        <v>53</v>
      </c>
      <c r="H34" s="154" t="str">
        <f t="shared" si="0"/>
        <v/>
      </c>
      <c r="I34" s="77"/>
      <c r="K34" s="91" t="e">
        <f>#REF!</f>
        <v>#REF!</v>
      </c>
      <c r="L34" s="129">
        <f>IF(ISERROR(H34*#REF!),0,H34*#REF!)</f>
        <v>0</v>
      </c>
    </row>
    <row r="35" spans="1:12" ht="18" customHeight="1">
      <c r="A35" s="122"/>
      <c r="B35" s="75"/>
      <c r="C35" s="141" t="s">
        <v>53</v>
      </c>
      <c r="D35" s="155" t="s">
        <v>53</v>
      </c>
      <c r="E35" s="156" t="s">
        <v>53</v>
      </c>
      <c r="F35" s="157" t="s">
        <v>53</v>
      </c>
      <c r="G35" s="134" t="s">
        <v>53</v>
      </c>
      <c r="H35" s="158" t="str">
        <f t="shared" si="0"/>
        <v/>
      </c>
      <c r="I35" s="77"/>
      <c r="K35" s="91" t="e">
        <f>#REF!</f>
        <v>#REF!</v>
      </c>
      <c r="L35" s="129">
        <f>IF(ISERROR(H35*#REF!),0,H35*#REF!)</f>
        <v>0</v>
      </c>
    </row>
    <row r="36" spans="1:12" ht="18" customHeight="1">
      <c r="A36" s="122"/>
      <c r="B36" s="75"/>
      <c r="C36" s="146" t="s">
        <v>53</v>
      </c>
      <c r="D36" s="159" t="s">
        <v>53</v>
      </c>
      <c r="E36" s="160" t="s">
        <v>53</v>
      </c>
      <c r="F36" s="161" t="s">
        <v>53</v>
      </c>
      <c r="G36" s="162" t="s">
        <v>53</v>
      </c>
      <c r="H36" s="163" t="str">
        <f t="shared" si="0"/>
        <v/>
      </c>
      <c r="I36" s="77"/>
      <c r="K36" s="91" t="e">
        <f>#REF!</f>
        <v>#REF!</v>
      </c>
      <c r="L36" s="129">
        <f>IF(ISERROR(H36*#REF!),0,H36*#REF!)</f>
        <v>0</v>
      </c>
    </row>
    <row r="37" spans="1:12" ht="18" customHeight="1">
      <c r="A37" s="122"/>
      <c r="B37" s="75"/>
      <c r="C37" s="164" t="s">
        <v>53</v>
      </c>
      <c r="D37" s="165" t="s">
        <v>53</v>
      </c>
      <c r="E37" s="166" t="s">
        <v>53</v>
      </c>
      <c r="F37" s="167" t="s">
        <v>53</v>
      </c>
      <c r="G37" s="168" t="s">
        <v>53</v>
      </c>
      <c r="H37" s="169" t="str">
        <f t="shared" si="0"/>
        <v/>
      </c>
      <c r="I37" s="77"/>
      <c r="K37" s="91" t="e">
        <f>#REF!</f>
        <v>#REF!</v>
      </c>
      <c r="L37" s="129">
        <f>IF(ISERROR(H37*#REF!),0,H37*#REF!)</f>
        <v>0</v>
      </c>
    </row>
    <row r="38" spans="1:12" ht="18" customHeight="1">
      <c r="A38" s="122"/>
      <c r="B38" s="75"/>
      <c r="C38" s="164" t="s">
        <v>53</v>
      </c>
      <c r="D38" s="165" t="s">
        <v>53</v>
      </c>
      <c r="E38" s="166" t="s">
        <v>53</v>
      </c>
      <c r="F38" s="167" t="s">
        <v>53</v>
      </c>
      <c r="G38" s="168" t="s">
        <v>53</v>
      </c>
      <c r="H38" s="169" t="str">
        <f t="shared" si="0"/>
        <v/>
      </c>
      <c r="I38" s="77"/>
      <c r="K38" s="91" t="e">
        <f>#REF!</f>
        <v>#REF!</v>
      </c>
      <c r="L38" s="129">
        <f>IF(ISERROR(H38*#REF!),0,H38*#REF!)</f>
        <v>0</v>
      </c>
    </row>
    <row r="39" spans="1:12" ht="18" customHeight="1">
      <c r="A39" s="122"/>
      <c r="B39" s="75"/>
      <c r="C39" s="170" t="s">
        <v>80</v>
      </c>
      <c r="D39" s="171">
        <f>G5</f>
        <v>43960</v>
      </c>
      <c r="E39" s="166" t="s">
        <v>53</v>
      </c>
      <c r="G39" s="172" t="s">
        <v>81</v>
      </c>
      <c r="H39" s="173">
        <f>H22</f>
        <v>0</v>
      </c>
      <c r="I39" s="77"/>
      <c r="K39" s="91" t="e">
        <f>#REF!</f>
        <v>#REF!</v>
      </c>
      <c r="L39" s="129">
        <f>IF(ISERROR(#REF!*#REF!),0,#REF!*#REF!)</f>
        <v>0</v>
      </c>
    </row>
    <row r="40" spans="1:12" ht="18" customHeight="1">
      <c r="A40" s="122"/>
      <c r="B40" s="174"/>
      <c r="C40" s="170"/>
      <c r="D40" s="175"/>
      <c r="E40" s="166" t="s">
        <v>53</v>
      </c>
      <c r="G40" s="176"/>
      <c r="H40" s="177"/>
      <c r="I40" s="77"/>
      <c r="K40" s="91" t="e">
        <f>#REF!</f>
        <v>#REF!</v>
      </c>
      <c r="L40" s="129">
        <f>IF(ISERROR(#REF!*#REF!),0,#REF!*#REF!)</f>
        <v>0</v>
      </c>
    </row>
    <row r="41" spans="1:12" ht="18" customHeight="1">
      <c r="A41" s="122"/>
      <c r="B41" s="75"/>
      <c r="C41" s="170" t="s">
        <v>82</v>
      </c>
      <c r="D41" s="277" t="str">
        <f>CORPORATE!D30</f>
        <v>VIREMENT/PAYPAL/CHEQUE</v>
      </c>
      <c r="E41" s="166" t="s">
        <v>53</v>
      </c>
      <c r="F41" s="178" t="s">
        <v>84</v>
      </c>
      <c r="G41" s="179"/>
      <c r="H41" s="180">
        <f>H39</f>
        <v>0</v>
      </c>
      <c r="I41" s="77"/>
      <c r="K41" s="91" t="e">
        <f>#REF!</f>
        <v>#REF!</v>
      </c>
      <c r="L41" s="129">
        <f>IF(ISERROR(#REF!*#REF!),0,#REF!*#REF!)</f>
        <v>0</v>
      </c>
    </row>
    <row r="42" spans="1:12" ht="18" customHeight="1">
      <c r="A42" s="122"/>
      <c r="B42" s="75"/>
      <c r="C42" s="181" t="s">
        <v>85</v>
      </c>
      <c r="D42" s="182"/>
      <c r="E42" s="166" t="s">
        <v>53</v>
      </c>
      <c r="F42" s="167" t="s">
        <v>53</v>
      </c>
      <c r="G42" s="168" t="s">
        <v>53</v>
      </c>
      <c r="H42" s="169" t="str">
        <f>IF(ISERROR(E42*F42),"",(E42*F42)-G42*E42*F42)</f>
        <v/>
      </c>
      <c r="I42" s="111"/>
      <c r="J42" s="174"/>
      <c r="K42" s="91" t="e">
        <f>#REF!</f>
        <v>#REF!</v>
      </c>
      <c r="L42" s="129">
        <f>IF(ISERROR(#REF!*#REF!),0,#REF!*#REF!)</f>
        <v>0</v>
      </c>
    </row>
    <row r="43" spans="1:12" ht="18" customHeight="1">
      <c r="A43" s="122"/>
      <c r="B43" s="75"/>
      <c r="C43" s="164" t="s">
        <v>53</v>
      </c>
      <c r="E43" s="166" t="s">
        <v>53</v>
      </c>
      <c r="F43" s="167" t="s">
        <v>53</v>
      </c>
      <c r="G43" s="168" t="s">
        <v>53</v>
      </c>
      <c r="H43" s="169" t="str">
        <f>IF(ISERROR(E43*F43),"",(E43*F43)-G43*E43*F43)</f>
        <v/>
      </c>
      <c r="I43" s="77"/>
      <c r="K43" s="91" t="e">
        <f>#REF!</f>
        <v>#REF!</v>
      </c>
      <c r="L43" s="129">
        <f>IF(ISERROR(#REF!*#REF!),0,#REF!*#REF!)</f>
        <v>0</v>
      </c>
    </row>
    <row r="44" spans="1:12" ht="18" customHeight="1">
      <c r="A44" s="122"/>
      <c r="B44" s="75"/>
      <c r="C44" s="164" t="s">
        <v>53</v>
      </c>
      <c r="D44" s="165" t="s">
        <v>53</v>
      </c>
      <c r="E44" s="166" t="s">
        <v>53</v>
      </c>
      <c r="F44" s="167" t="s">
        <v>53</v>
      </c>
      <c r="G44" s="168" t="s">
        <v>53</v>
      </c>
      <c r="H44" s="169" t="str">
        <f>IF(ISERROR(E44*F44),"",(E44*F44)-G44*E44*F44)</f>
        <v/>
      </c>
      <c r="I44" s="77"/>
      <c r="K44" s="91" t="e">
        <f>#REF!</f>
        <v>#REF!</v>
      </c>
      <c r="L44" s="129">
        <f>IF(ISERROR(H42*#REF!),0,H42*#REF!)</f>
        <v>0</v>
      </c>
    </row>
    <row r="45" spans="1:12" ht="18" customHeight="1">
      <c r="A45" s="122"/>
      <c r="B45" s="75"/>
      <c r="C45" s="164" t="s">
        <v>53</v>
      </c>
      <c r="E45" s="166" t="s">
        <v>53</v>
      </c>
      <c r="F45" s="167" t="s">
        <v>53</v>
      </c>
      <c r="G45" s="168" t="s">
        <v>53</v>
      </c>
      <c r="H45" s="169" t="str">
        <f>IF(ISERROR(E45*F45),"",(E45*F45)-G45*E45*F45)</f>
        <v/>
      </c>
      <c r="I45" s="77"/>
      <c r="K45" s="91" t="e">
        <f>#REF!</f>
        <v>#REF!</v>
      </c>
      <c r="L45" s="129">
        <f>IF(ISERROR(H43*#REF!),0,H43*#REF!)</f>
        <v>0</v>
      </c>
    </row>
    <row r="46" spans="1:12" ht="18" customHeight="1">
      <c r="A46" s="122"/>
      <c r="B46" s="75"/>
      <c r="C46" s="556" t="s">
        <v>86</v>
      </c>
      <c r="D46" s="556"/>
      <c r="E46" s="556"/>
      <c r="F46" s="556"/>
      <c r="G46" s="556"/>
      <c r="H46" s="556"/>
      <c r="I46" s="77"/>
      <c r="K46" s="91" t="e">
        <f>#REF!</f>
        <v>#REF!</v>
      </c>
      <c r="L46" s="129">
        <f>IF(ISERROR(H44*#REF!),0,H44*#REF!)</f>
        <v>0</v>
      </c>
    </row>
    <row r="47" spans="1:12" ht="18" customHeight="1">
      <c r="A47" s="122"/>
      <c r="B47" s="75"/>
      <c r="C47" s="556" t="s">
        <v>87</v>
      </c>
      <c r="D47" s="556"/>
      <c r="E47" s="556"/>
      <c r="F47" s="556"/>
      <c r="G47" s="556"/>
      <c r="H47" s="556"/>
      <c r="I47" s="77"/>
      <c r="K47" s="91" t="e">
        <f>#REF!</f>
        <v>#REF!</v>
      </c>
      <c r="L47" s="129">
        <f>IF(ISERROR(H45*#REF!),0,H45*#REF!)</f>
        <v>0</v>
      </c>
    </row>
    <row r="48" spans="1:12" ht="18" customHeight="1">
      <c r="A48" s="122"/>
      <c r="B48" s="75"/>
      <c r="I48" s="77"/>
      <c r="K48" s="91" t="e">
        <f>#REF!</f>
        <v>#REF!</v>
      </c>
      <c r="L48" s="129">
        <f>IF(ISERROR(H46*#REF!),0,H46*#REF!)</f>
        <v>0</v>
      </c>
    </row>
    <row r="49" spans="1:12" ht="18" customHeight="1">
      <c r="A49" s="122"/>
      <c r="B49" s="75"/>
      <c r="C49" s="556"/>
      <c r="D49" s="556"/>
      <c r="E49" s="556"/>
      <c r="F49" s="556"/>
      <c r="G49" s="556"/>
      <c r="H49" s="556"/>
      <c r="I49" s="77"/>
      <c r="K49" s="91" t="e">
        <f>#REF!</f>
        <v>#REF!</v>
      </c>
      <c r="L49" s="129">
        <f>IF(ISERROR(H49*#REF!),0,H49*#REF!)</f>
        <v>0</v>
      </c>
    </row>
    <row r="50" spans="1:12" ht="18" customHeight="1">
      <c r="A50" s="122"/>
      <c r="B50" s="75"/>
      <c r="D50" s="183" t="s">
        <v>88</v>
      </c>
      <c r="I50" s="77"/>
      <c r="K50" s="91" t="e">
        <f>#REF!</f>
        <v>#REF!</v>
      </c>
      <c r="L50" s="129">
        <f>IF(ISERROR(H47*#REF!),0,H47*#REF!)</f>
        <v>0</v>
      </c>
    </row>
    <row r="51" spans="1:12" ht="18" customHeight="1">
      <c r="A51" s="184"/>
      <c r="B51" s="75"/>
      <c r="C51" s="164" t="s">
        <v>53</v>
      </c>
      <c r="D51" s="165" t="s">
        <v>53</v>
      </c>
      <c r="E51" s="166" t="s">
        <v>53</v>
      </c>
      <c r="F51" s="167" t="s">
        <v>53</v>
      </c>
      <c r="G51" s="168" t="s">
        <v>53</v>
      </c>
      <c r="H51" s="169" t="str">
        <f>IF(ISERROR(E51*F51),"",(E51*F51)-G51*E51*F51)</f>
        <v/>
      </c>
      <c r="I51" s="77"/>
      <c r="K51" s="91" t="e">
        <f>#REF!</f>
        <v>#REF!</v>
      </c>
      <c r="L51" s="129">
        <f>IF(ISERROR(H51*#REF!),0,H51*#REF!)</f>
        <v>0</v>
      </c>
    </row>
    <row r="52" spans="1:12">
      <c r="B52" s="75"/>
      <c r="C52" s="185"/>
      <c r="D52" s="185"/>
      <c r="E52" s="182"/>
      <c r="G52" s="182"/>
      <c r="H52" s="182"/>
      <c r="I52" s="77"/>
      <c r="L52" s="186">
        <f>SUM(L21:L51)</f>
        <v>0</v>
      </c>
    </row>
    <row r="53" spans="1:12" ht="17.25" customHeight="1">
      <c r="B53" s="75"/>
      <c r="I53" s="77"/>
    </row>
    <row r="54" spans="1:12" ht="7.5" customHeight="1">
      <c r="B54" s="75"/>
      <c r="I54" s="77"/>
    </row>
    <row r="55" spans="1:12" ht="36" customHeight="1">
      <c r="B55" s="75"/>
      <c r="E55" s="187"/>
      <c r="I55" s="77"/>
    </row>
    <row r="56" spans="1:12" ht="21.75" hidden="1" customHeight="1">
      <c r="B56" s="75"/>
      <c r="C56" s="111"/>
      <c r="D56" s="111" t="s">
        <v>89</v>
      </c>
      <c r="E56" s="188"/>
      <c r="I56" s="77"/>
    </row>
    <row r="57" spans="1:12" ht="15.6" hidden="1">
      <c r="B57" s="75"/>
      <c r="C57" s="111"/>
      <c r="D57" s="111" t="s">
        <v>90</v>
      </c>
      <c r="E57" s="188"/>
      <c r="G57" s="189"/>
      <c r="H57" s="190"/>
      <c r="I57" s="77"/>
    </row>
    <row r="58" spans="1:12" ht="15.6" hidden="1">
      <c r="B58" s="75"/>
      <c r="C58" s="111"/>
      <c r="D58" s="111" t="s">
        <v>58</v>
      </c>
      <c r="E58" s="188"/>
      <c r="G58" s="189"/>
      <c r="H58" s="191"/>
      <c r="I58" s="77"/>
    </row>
    <row r="59" spans="1:12" ht="15.6" hidden="1">
      <c r="B59" s="75"/>
      <c r="C59" s="111"/>
      <c r="D59" s="111" t="s">
        <v>83</v>
      </c>
      <c r="E59" s="188"/>
      <c r="G59" s="189"/>
      <c r="H59" s="191"/>
      <c r="I59" s="77"/>
    </row>
    <row r="60" spans="1:12" ht="12" customHeight="1">
      <c r="B60" s="75"/>
      <c r="E60" s="111"/>
      <c r="H60" s="192"/>
      <c r="I60" s="77"/>
    </row>
    <row r="61" spans="1:12">
      <c r="B61" s="75"/>
      <c r="C61" s="181"/>
      <c r="E61" s="111"/>
      <c r="F61" s="193"/>
      <c r="G61" s="194"/>
      <c r="H61" s="192"/>
      <c r="I61" s="77"/>
    </row>
    <row r="62" spans="1:12">
      <c r="B62" s="75"/>
      <c r="C62" s="181"/>
      <c r="D62" s="111"/>
      <c r="F62" s="193"/>
      <c r="G62" s="194"/>
      <c r="H62" s="182"/>
      <c r="I62" s="77"/>
    </row>
    <row r="63" spans="1:12">
      <c r="B63" s="75"/>
      <c r="C63" s="181"/>
      <c r="D63" s="111"/>
      <c r="F63" s="193"/>
      <c r="G63" s="195"/>
      <c r="H63" s="182"/>
      <c r="I63" s="77"/>
    </row>
    <row r="64" spans="1:12">
      <c r="B64" s="75"/>
      <c r="C64" s="196" t="s">
        <v>231</v>
      </c>
      <c r="D64" s="197"/>
      <c r="E64" s="197"/>
      <c r="F64" s="197"/>
      <c r="G64" s="197"/>
      <c r="H64" s="197"/>
      <c r="I64" s="77"/>
    </row>
    <row r="65" spans="2:9" ht="15" thickBot="1">
      <c r="B65" s="198"/>
      <c r="C65" s="199"/>
      <c r="D65" s="199"/>
      <c r="E65" s="199"/>
      <c r="F65" s="199"/>
      <c r="G65" s="199"/>
      <c r="H65" s="111"/>
      <c r="I65" s="200"/>
    </row>
    <row r="66" spans="2:9" ht="15" thickTop="1">
      <c r="H66" s="201"/>
    </row>
    <row r="68" spans="2:9">
      <c r="C68" s="202"/>
      <c r="D68" s="202"/>
      <c r="F68" s="202"/>
      <c r="G68" s="203"/>
    </row>
    <row r="70" spans="2:9" ht="18">
      <c r="C70" s="204"/>
    </row>
  </sheetData>
  <sheetProtection selectLockedCells="1" selectUnlockedCells="1"/>
  <mergeCells count="27">
    <mergeCell ref="C47:H47"/>
    <mergeCell ref="C49:H49"/>
    <mergeCell ref="F10:H10"/>
    <mergeCell ref="G13:H13"/>
    <mergeCell ref="G14:H14"/>
    <mergeCell ref="D29:D30"/>
    <mergeCell ref="C46:H46"/>
    <mergeCell ref="G22:G24"/>
    <mergeCell ref="H22:H24"/>
    <mergeCell ref="D23:D24"/>
    <mergeCell ref="C28:C30"/>
    <mergeCell ref="F8:H8"/>
    <mergeCell ref="C25:C27"/>
    <mergeCell ref="D25:D27"/>
    <mergeCell ref="E25:E27"/>
    <mergeCell ref="H25:H27"/>
    <mergeCell ref="G11:H11"/>
    <mergeCell ref="G12:H12"/>
    <mergeCell ref="C22:C24"/>
    <mergeCell ref="E22:E24"/>
    <mergeCell ref="F22:F24"/>
    <mergeCell ref="D3:E4"/>
    <mergeCell ref="F3:H4"/>
    <mergeCell ref="C5:C6"/>
    <mergeCell ref="D5:D6"/>
    <mergeCell ref="F5:F6"/>
    <mergeCell ref="G5:H6"/>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6" orientation="portrait" r:id="rId3"/>
  <drawing r:id="rId4"/>
</worksheet>
</file>

<file path=xl/worksheets/sheet5.xml><?xml version="1.0" encoding="utf-8"?>
<worksheet xmlns="http://schemas.openxmlformats.org/spreadsheetml/2006/main" xmlns:r="http://schemas.openxmlformats.org/officeDocument/2006/relationships">
  <dimension ref="A1:J114"/>
  <sheetViews>
    <sheetView view="pageLayout" topLeftCell="A2" zoomScaleNormal="100" workbookViewId="0">
      <selection activeCell="C10" sqref="C10:C16"/>
    </sheetView>
  </sheetViews>
  <sheetFormatPr baseColWidth="10" defaultColWidth="11.5546875" defaultRowHeight="14.4"/>
  <cols>
    <col min="1" max="1" width="46.33203125" style="407" customWidth="1"/>
    <col min="2" max="2" width="2.5546875" style="407" customWidth="1"/>
    <col min="3" max="3" width="46.33203125" style="407" customWidth="1"/>
    <col min="4" max="16384" width="11.5546875" style="407"/>
  </cols>
  <sheetData>
    <row r="1" spans="1:3" ht="392.4" hidden="1" customHeight="1">
      <c r="A1" s="406"/>
      <c r="B1" s="406"/>
      <c r="C1" s="406"/>
    </row>
    <row r="2" spans="1:3" ht="14.4" customHeight="1">
      <c r="A2" s="408"/>
      <c r="B2" s="408"/>
      <c r="C2" s="569" t="s">
        <v>319</v>
      </c>
    </row>
    <row r="3" spans="1:3">
      <c r="A3" s="408"/>
      <c r="B3" s="408"/>
      <c r="C3" s="569"/>
    </row>
    <row r="4" spans="1:3" ht="13.2" customHeight="1">
      <c r="A4" s="408"/>
      <c r="B4" s="408"/>
      <c r="C4" s="569"/>
    </row>
    <row r="5" spans="1:3">
      <c r="A5" s="408"/>
      <c r="B5" s="408"/>
      <c r="C5" s="409" t="s">
        <v>249</v>
      </c>
    </row>
    <row r="6" spans="1:3" ht="12.6" customHeight="1">
      <c r="A6" s="570" t="s">
        <v>250</v>
      </c>
      <c r="B6" s="410"/>
      <c r="C6" s="571" t="s">
        <v>320</v>
      </c>
    </row>
    <row r="7" spans="1:3" ht="12" customHeight="1">
      <c r="A7" s="570"/>
      <c r="B7" s="410"/>
      <c r="C7" s="571"/>
    </row>
    <row r="8" spans="1:3" ht="11.4" customHeight="1">
      <c r="A8" s="570"/>
      <c r="B8" s="410"/>
      <c r="C8" s="411"/>
    </row>
    <row r="9" spans="1:3" ht="16.2" customHeight="1">
      <c r="A9" s="570"/>
      <c r="B9" s="410"/>
      <c r="C9" s="412" t="s">
        <v>251</v>
      </c>
    </row>
    <row r="10" spans="1:3" ht="12.6" customHeight="1">
      <c r="A10" s="411"/>
      <c r="B10" s="411"/>
      <c r="C10" s="572" t="s">
        <v>321</v>
      </c>
    </row>
    <row r="11" spans="1:3">
      <c r="A11" s="413" t="s">
        <v>252</v>
      </c>
      <c r="B11" s="413"/>
      <c r="C11" s="572"/>
    </row>
    <row r="12" spans="1:3" ht="12" customHeight="1">
      <c r="A12" s="572" t="s">
        <v>253</v>
      </c>
      <c r="B12" s="414"/>
      <c r="C12" s="572"/>
    </row>
    <row r="13" spans="1:3" ht="9" customHeight="1">
      <c r="A13" s="572"/>
      <c r="B13" s="414"/>
      <c r="C13" s="572"/>
    </row>
    <row r="14" spans="1:3" ht="13.95" customHeight="1">
      <c r="A14" s="572"/>
      <c r="B14" s="414"/>
      <c r="C14" s="572"/>
    </row>
    <row r="15" spans="1:3" ht="12" customHeight="1">
      <c r="A15" s="569" t="s">
        <v>322</v>
      </c>
      <c r="B15" s="414"/>
      <c r="C15" s="572"/>
    </row>
    <row r="16" spans="1:3" ht="9.6" customHeight="1">
      <c r="A16" s="569"/>
      <c r="B16" s="414"/>
      <c r="C16" s="572"/>
    </row>
    <row r="17" spans="1:3">
      <c r="A17" s="569"/>
      <c r="B17" s="414"/>
      <c r="C17" s="572" t="s">
        <v>323</v>
      </c>
    </row>
    <row r="18" spans="1:3">
      <c r="A18" s="569"/>
      <c r="B18" s="414"/>
      <c r="C18" s="572"/>
    </row>
    <row r="19" spans="1:3" ht="31.8" customHeight="1">
      <c r="A19" s="569"/>
      <c r="B19" s="414"/>
      <c r="C19" s="572"/>
    </row>
    <row r="20" spans="1:3">
      <c r="A20" s="569" t="s">
        <v>254</v>
      </c>
      <c r="B20" s="414"/>
      <c r="C20" s="415"/>
    </row>
    <row r="21" spans="1:3" ht="7.95" customHeight="1">
      <c r="A21" s="569"/>
      <c r="B21" s="414"/>
      <c r="C21" s="573" t="s">
        <v>255</v>
      </c>
    </row>
    <row r="22" spans="1:3" ht="7.95" customHeight="1">
      <c r="A22" s="416"/>
      <c r="B22" s="416"/>
      <c r="C22" s="573"/>
    </row>
    <row r="23" spans="1:3" ht="15" customHeight="1">
      <c r="A23" s="569" t="s">
        <v>256</v>
      </c>
      <c r="B23" s="414"/>
      <c r="C23" s="572" t="s">
        <v>257</v>
      </c>
    </row>
    <row r="24" spans="1:3" ht="14.4" customHeight="1">
      <c r="A24" s="569"/>
      <c r="B24" s="414"/>
      <c r="C24" s="572"/>
    </row>
    <row r="25" spans="1:3">
      <c r="A25" s="569"/>
      <c r="B25" s="414"/>
      <c r="C25" s="572"/>
    </row>
    <row r="26" spans="1:3" ht="13.95" customHeight="1">
      <c r="A26" s="414"/>
      <c r="B26" s="414"/>
      <c r="C26" s="572"/>
    </row>
    <row r="27" spans="1:3" ht="16.2" customHeight="1">
      <c r="A27" s="413" t="s">
        <v>258</v>
      </c>
      <c r="B27" s="413"/>
      <c r="C27" s="572" t="s">
        <v>259</v>
      </c>
    </row>
    <row r="28" spans="1:3" ht="13.2" customHeight="1">
      <c r="A28" s="572" t="s">
        <v>324</v>
      </c>
      <c r="B28" s="414"/>
      <c r="C28" s="572"/>
    </row>
    <row r="29" spans="1:3" ht="9.6" customHeight="1">
      <c r="A29" s="572"/>
      <c r="B29" s="414"/>
      <c r="C29" s="572"/>
    </row>
    <row r="30" spans="1:3" ht="19.8" customHeight="1">
      <c r="A30" s="572"/>
      <c r="B30" s="414"/>
      <c r="C30" s="572"/>
    </row>
    <row r="31" spans="1:3" ht="10.95" customHeight="1">
      <c r="A31" s="572" t="s">
        <v>325</v>
      </c>
      <c r="B31" s="414"/>
      <c r="C31" s="572"/>
    </row>
    <row r="32" spans="1:3" ht="19.5" customHeight="1">
      <c r="A32" s="572"/>
      <c r="B32" s="414"/>
      <c r="C32" s="572"/>
    </row>
    <row r="33" spans="1:3" ht="20.399999999999999">
      <c r="A33" s="572"/>
      <c r="B33" s="414"/>
      <c r="C33" s="417" t="s">
        <v>260</v>
      </c>
    </row>
    <row r="34" spans="1:3" ht="1.95" customHeight="1">
      <c r="A34" s="572" t="s">
        <v>261</v>
      </c>
      <c r="B34" s="414"/>
      <c r="C34" s="417"/>
    </row>
    <row r="35" spans="1:3" ht="23.25" customHeight="1">
      <c r="A35" s="572"/>
      <c r="B35" s="414"/>
      <c r="C35" s="417" t="s">
        <v>262</v>
      </c>
    </row>
    <row r="36" spans="1:3">
      <c r="A36" s="572"/>
      <c r="B36" s="414"/>
      <c r="C36" s="417"/>
    </row>
    <row r="37" spans="1:3" ht="15" customHeight="1">
      <c r="A37" s="572"/>
      <c r="B37" s="414"/>
      <c r="C37" s="569" t="s">
        <v>263</v>
      </c>
    </row>
    <row r="38" spans="1:3" ht="13.95" customHeight="1">
      <c r="A38" s="572"/>
      <c r="B38" s="414"/>
      <c r="C38" s="569"/>
    </row>
    <row r="39" spans="1:3" ht="14.4" customHeight="1">
      <c r="A39" s="572"/>
      <c r="B39" s="414"/>
      <c r="C39" s="569"/>
    </row>
    <row r="40" spans="1:3" ht="12.6" customHeight="1">
      <c r="A40" s="572"/>
      <c r="B40" s="414"/>
      <c r="C40" s="569"/>
    </row>
    <row r="41" spans="1:3" ht="1.95" customHeight="1">
      <c r="A41" s="572"/>
      <c r="B41" s="414"/>
      <c r="C41" s="569"/>
    </row>
    <row r="42" spans="1:3" ht="17.399999999999999" customHeight="1">
      <c r="A42" s="569" t="s">
        <v>315</v>
      </c>
      <c r="B42" s="414"/>
      <c r="C42" s="569"/>
    </row>
    <row r="43" spans="1:3" ht="14.4" customHeight="1">
      <c r="A43" s="569"/>
      <c r="B43" s="414"/>
      <c r="C43" s="569"/>
    </row>
    <row r="44" spans="1:3" ht="20.399999999999999" customHeight="1">
      <c r="A44" s="569"/>
      <c r="B44" s="414"/>
      <c r="C44" s="572" t="s">
        <v>264</v>
      </c>
    </row>
    <row r="45" spans="1:3">
      <c r="A45" s="569"/>
      <c r="B45" s="414"/>
      <c r="C45" s="572"/>
    </row>
    <row r="46" spans="1:3" ht="11.4" customHeight="1">
      <c r="A46" s="569"/>
      <c r="B46" s="414"/>
      <c r="C46" s="418"/>
    </row>
    <row r="47" spans="1:3">
      <c r="A47" s="569"/>
      <c r="B47" s="414"/>
      <c r="C47" s="412" t="s">
        <v>265</v>
      </c>
    </row>
    <row r="48" spans="1:3" ht="20.399999999999999">
      <c r="A48" s="569"/>
      <c r="B48" s="414"/>
      <c r="C48" s="417" t="s">
        <v>326</v>
      </c>
    </row>
    <row r="49" spans="1:10" ht="4.2" customHeight="1">
      <c r="A49" s="419"/>
      <c r="B49" s="419"/>
      <c r="C49" s="420"/>
    </row>
    <row r="50" spans="1:10" ht="1.8" customHeight="1">
      <c r="A50" s="421"/>
      <c r="B50" s="414"/>
      <c r="C50" s="417"/>
    </row>
    <row r="51" spans="1:10" ht="13.2" customHeight="1">
      <c r="A51" s="413" t="s">
        <v>266</v>
      </c>
      <c r="B51" s="414"/>
      <c r="C51" s="409" t="s">
        <v>267</v>
      </c>
    </row>
    <row r="52" spans="1:10" ht="1.8" hidden="1" customHeight="1">
      <c r="A52" s="414"/>
      <c r="B52" s="414"/>
      <c r="C52" s="419"/>
    </row>
    <row r="53" spans="1:10" ht="14.4" customHeight="1">
      <c r="A53" s="572" t="s">
        <v>327</v>
      </c>
      <c r="B53" s="422"/>
      <c r="C53" s="572" t="s">
        <v>268</v>
      </c>
      <c r="J53" s="423"/>
    </row>
    <row r="54" spans="1:10" ht="22.2" customHeight="1">
      <c r="A54" s="572"/>
      <c r="B54" s="422"/>
      <c r="C54" s="572"/>
    </row>
    <row r="55" spans="1:10" ht="2.4" customHeight="1">
      <c r="A55" s="418"/>
      <c r="B55" s="418"/>
      <c r="C55" s="572"/>
    </row>
    <row r="56" spans="1:10">
      <c r="A56" s="574" t="s">
        <v>269</v>
      </c>
      <c r="B56" s="418"/>
      <c r="C56" s="572"/>
    </row>
    <row r="57" spans="1:10" ht="34.799999999999997" customHeight="1">
      <c r="A57" s="574"/>
      <c r="B57" s="418"/>
      <c r="C57" s="572"/>
    </row>
    <row r="58" spans="1:10">
      <c r="A58" s="409"/>
      <c r="B58" s="409"/>
      <c r="C58" s="424" t="s">
        <v>270</v>
      </c>
    </row>
    <row r="59" spans="1:10" ht="16.95" customHeight="1">
      <c r="A59" s="569" t="s">
        <v>328</v>
      </c>
      <c r="B59" s="420"/>
      <c r="C59" s="425" t="s">
        <v>271</v>
      </c>
    </row>
    <row r="60" spans="1:10" ht="15" customHeight="1">
      <c r="A60" s="569"/>
      <c r="B60" s="420"/>
      <c r="C60" s="575" t="s">
        <v>272</v>
      </c>
    </row>
    <row r="61" spans="1:10" ht="16.95" customHeight="1">
      <c r="A61" s="569"/>
      <c r="B61" s="420"/>
      <c r="C61" s="575"/>
    </row>
    <row r="62" spans="1:10" ht="19.95" customHeight="1">
      <c r="A62" s="569"/>
      <c r="B62" s="420"/>
      <c r="C62" s="575"/>
    </row>
    <row r="63" spans="1:10" ht="5.4" customHeight="1">
      <c r="A63" s="569"/>
      <c r="B63" s="417"/>
      <c r="C63" s="575"/>
    </row>
    <row r="64" spans="1:10">
      <c r="A64" s="569"/>
      <c r="B64" s="420"/>
      <c r="C64" s="575"/>
    </row>
    <row r="65" spans="1:3" ht="12.6" customHeight="1">
      <c r="A65" s="569"/>
      <c r="B65" s="420"/>
      <c r="C65" s="425" t="s">
        <v>273</v>
      </c>
    </row>
    <row r="66" spans="1:3" ht="15" customHeight="1">
      <c r="A66" s="572" t="s">
        <v>274</v>
      </c>
      <c r="B66" s="420"/>
      <c r="C66" s="420"/>
    </row>
    <row r="67" spans="1:3" ht="14.4" customHeight="1">
      <c r="A67" s="572"/>
      <c r="B67" s="420"/>
      <c r="C67" s="572" t="s">
        <v>275</v>
      </c>
    </row>
    <row r="68" spans="1:3">
      <c r="A68" s="572"/>
      <c r="B68" s="420"/>
      <c r="C68" s="572"/>
    </row>
    <row r="69" spans="1:3" ht="28.5" customHeight="1">
      <c r="A69" s="572"/>
      <c r="B69" s="420"/>
      <c r="C69" s="572" t="s">
        <v>276</v>
      </c>
    </row>
    <row r="70" spans="1:3" ht="3.75" customHeight="1">
      <c r="A70" s="415"/>
      <c r="B70" s="420"/>
      <c r="C70" s="572"/>
    </row>
    <row r="71" spans="1:3">
      <c r="A71" s="425" t="s">
        <v>277</v>
      </c>
      <c r="B71" s="420"/>
      <c r="C71" s="572"/>
    </row>
    <row r="72" spans="1:3">
      <c r="A72" s="572" t="s">
        <v>278</v>
      </c>
      <c r="B72" s="420"/>
      <c r="C72" s="572"/>
    </row>
    <row r="73" spans="1:3">
      <c r="A73" s="572"/>
      <c r="B73" s="420"/>
      <c r="C73" s="572"/>
    </row>
    <row r="74" spans="1:3">
      <c r="A74" s="572"/>
      <c r="B74" s="418"/>
      <c r="C74" s="572"/>
    </row>
    <row r="75" spans="1:3" ht="14.4" customHeight="1">
      <c r="A75" s="572"/>
      <c r="B75" s="425"/>
      <c r="C75" s="572" t="s">
        <v>279</v>
      </c>
    </row>
    <row r="76" spans="1:3" ht="8.4" customHeight="1">
      <c r="A76" s="417"/>
      <c r="B76" s="418"/>
      <c r="C76" s="572"/>
    </row>
    <row r="77" spans="1:3" ht="14.4" customHeight="1">
      <c r="A77" s="425" t="s">
        <v>280</v>
      </c>
      <c r="B77" s="418"/>
      <c r="C77" s="572"/>
    </row>
    <row r="78" spans="1:3">
      <c r="A78" s="572" t="s">
        <v>281</v>
      </c>
      <c r="B78" s="418"/>
      <c r="C78" s="425" t="s">
        <v>282</v>
      </c>
    </row>
    <row r="79" spans="1:3">
      <c r="A79" s="572"/>
      <c r="B79" s="418"/>
      <c r="C79" s="425"/>
    </row>
    <row r="80" spans="1:3" ht="51" customHeight="1">
      <c r="A80" s="572" t="s">
        <v>283</v>
      </c>
      <c r="B80" s="418"/>
      <c r="C80" s="572" t="s">
        <v>284</v>
      </c>
    </row>
    <row r="81" spans="1:3">
      <c r="A81" s="577"/>
      <c r="B81" s="418"/>
      <c r="C81" s="572"/>
    </row>
    <row r="82" spans="1:3" ht="5.4" customHeight="1">
      <c r="A82" s="577"/>
      <c r="B82" s="418"/>
      <c r="C82" s="418"/>
    </row>
    <row r="83" spans="1:3" ht="4.2" customHeight="1">
      <c r="A83" s="418"/>
      <c r="B83" s="418"/>
      <c r="C83" s="417"/>
    </row>
    <row r="84" spans="1:3" ht="14.4" customHeight="1">
      <c r="A84" s="572" t="s">
        <v>285</v>
      </c>
      <c r="B84" s="418"/>
      <c r="C84" s="425" t="s">
        <v>286</v>
      </c>
    </row>
    <row r="85" spans="1:3">
      <c r="A85" s="572"/>
      <c r="B85" s="418"/>
      <c r="C85" s="417"/>
    </row>
    <row r="86" spans="1:3">
      <c r="A86" s="572" t="s">
        <v>287</v>
      </c>
      <c r="B86" s="418"/>
      <c r="C86" s="572" t="s">
        <v>288</v>
      </c>
    </row>
    <row r="87" spans="1:3">
      <c r="A87" s="572"/>
      <c r="B87" s="418"/>
      <c r="C87" s="572"/>
    </row>
    <row r="88" spans="1:3" ht="4.95" customHeight="1">
      <c r="A88" s="572"/>
      <c r="B88" s="418"/>
      <c r="C88" s="572"/>
    </row>
    <row r="89" spans="1:3" ht="31.5" customHeight="1">
      <c r="A89" s="572"/>
      <c r="B89" s="418"/>
      <c r="C89" s="572"/>
    </row>
    <row r="90" spans="1:3" ht="6" customHeight="1">
      <c r="A90" s="417"/>
      <c r="B90" s="418"/>
      <c r="C90" s="572"/>
    </row>
    <row r="91" spans="1:3">
      <c r="A91" s="572" t="s">
        <v>289</v>
      </c>
      <c r="B91" s="418"/>
      <c r="C91" s="572"/>
    </row>
    <row r="92" spans="1:3">
      <c r="A92" s="572"/>
      <c r="B92" s="418"/>
      <c r="C92" s="572"/>
    </row>
    <row r="93" spans="1:3">
      <c r="A93" s="572"/>
      <c r="B93" s="418"/>
      <c r="C93" s="417"/>
    </row>
    <row r="94" spans="1:3" ht="14.4" customHeight="1">
      <c r="A94" s="572"/>
      <c r="B94" s="418"/>
      <c r="C94" s="572" t="s">
        <v>329</v>
      </c>
    </row>
    <row r="95" spans="1:3">
      <c r="A95" s="572"/>
      <c r="B95" s="418"/>
      <c r="C95" s="572"/>
    </row>
    <row r="96" spans="1:3" ht="12.6" customHeight="1">
      <c r="A96" s="576" t="s">
        <v>290</v>
      </c>
      <c r="B96" s="418"/>
      <c r="C96" s="572"/>
    </row>
    <row r="97" spans="1:3">
      <c r="A97" s="576"/>
      <c r="B97" s="418"/>
      <c r="C97" s="572"/>
    </row>
    <row r="98" spans="1:3">
      <c r="A98" s="576"/>
      <c r="B98" s="418"/>
      <c r="C98" s="417"/>
    </row>
    <row r="99" spans="1:3">
      <c r="A99" s="576"/>
      <c r="B99" s="418"/>
      <c r="C99" s="418"/>
    </row>
    <row r="100" spans="1:3" ht="7.2" customHeight="1">
      <c r="A100" s="417"/>
      <c r="B100" s="418"/>
      <c r="C100" s="418"/>
    </row>
    <row r="101" spans="1:3">
      <c r="A101" s="572" t="s">
        <v>291</v>
      </c>
      <c r="B101" s="418"/>
      <c r="C101" s="572" t="s">
        <v>292</v>
      </c>
    </row>
    <row r="102" spans="1:3">
      <c r="A102" s="572"/>
      <c r="B102" s="418"/>
      <c r="C102" s="572"/>
    </row>
    <row r="103" spans="1:3">
      <c r="A103" s="572"/>
      <c r="B103" s="418"/>
      <c r="C103" s="572"/>
    </row>
    <row r="104" spans="1:3" ht="0.75" customHeight="1">
      <c r="A104" s="417"/>
      <c r="B104" s="418"/>
      <c r="C104" s="572"/>
    </row>
    <row r="105" spans="1:3" ht="16.5" customHeight="1">
      <c r="A105" s="426" t="s">
        <v>293</v>
      </c>
      <c r="B105" s="418"/>
      <c r="C105" s="418"/>
    </row>
    <row r="106" spans="1:3" ht="14.4" customHeight="1">
      <c r="A106" s="576" t="s">
        <v>330</v>
      </c>
      <c r="B106" s="418"/>
      <c r="C106" s="418"/>
    </row>
    <row r="107" spans="1:3">
      <c r="A107" s="576"/>
      <c r="B107" s="418"/>
      <c r="C107" s="418"/>
    </row>
    <row r="108" spans="1:3">
      <c r="A108" s="576"/>
      <c r="B108" s="418"/>
      <c r="C108" s="418"/>
    </row>
    <row r="109" spans="1:3" ht="23.25" customHeight="1">
      <c r="A109" s="576"/>
      <c r="B109" s="418"/>
      <c r="C109" s="418"/>
    </row>
    <row r="110" spans="1:3" ht="1.2" customHeight="1">
      <c r="A110" s="572" t="s">
        <v>294</v>
      </c>
      <c r="B110" s="418"/>
      <c r="C110" s="418"/>
    </row>
    <row r="111" spans="1:3">
      <c r="A111" s="572"/>
      <c r="B111" s="418"/>
      <c r="C111" s="418"/>
    </row>
    <row r="112" spans="1:3">
      <c r="A112" s="572"/>
      <c r="B112" s="418"/>
      <c r="C112" s="418"/>
    </row>
    <row r="113" spans="1:3" ht="17.399999999999999" customHeight="1">
      <c r="A113" s="572"/>
      <c r="B113" s="418"/>
      <c r="C113" s="418"/>
    </row>
    <row r="114" spans="1:3">
      <c r="A114" s="427"/>
    </row>
  </sheetData>
  <mergeCells count="41">
    <mergeCell ref="A101:A103"/>
    <mergeCell ref="C101:C104"/>
    <mergeCell ref="A106:A109"/>
    <mergeCell ref="A110:A113"/>
    <mergeCell ref="A78:A79"/>
    <mergeCell ref="A80:A82"/>
    <mergeCell ref="C80:C81"/>
    <mergeCell ref="A84:A85"/>
    <mergeCell ref="A86:A89"/>
    <mergeCell ref="C86:C92"/>
    <mergeCell ref="A91:A95"/>
    <mergeCell ref="C94:C97"/>
    <mergeCell ref="A96:A99"/>
    <mergeCell ref="A59:A65"/>
    <mergeCell ref="C60:C64"/>
    <mergeCell ref="A66:A69"/>
    <mergeCell ref="C67:C68"/>
    <mergeCell ref="C69:C74"/>
    <mergeCell ref="A72:A75"/>
    <mergeCell ref="C75:C77"/>
    <mergeCell ref="A34:A41"/>
    <mergeCell ref="C37:C43"/>
    <mergeCell ref="A42:A48"/>
    <mergeCell ref="C44:C45"/>
    <mergeCell ref="A53:A54"/>
    <mergeCell ref="C53:C57"/>
    <mergeCell ref="A56:A57"/>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topLeftCell="A11" zoomScale="115" zoomScaleNormal="115" workbookViewId="0">
      <selection activeCell="D32" sqref="D32:D34"/>
    </sheetView>
  </sheetViews>
  <sheetFormatPr baseColWidth="10" defaultColWidth="0" defaultRowHeight="14.4"/>
  <cols>
    <col min="1" max="1" width="2.44140625" style="48" customWidth="1"/>
    <col min="2" max="2" width="2.6640625" style="48" customWidth="1"/>
    <col min="3" max="3" width="12" style="48" customWidth="1"/>
    <col min="4" max="4" width="45.6640625" style="48" customWidth="1"/>
    <col min="5" max="5" width="14" style="48" customWidth="1"/>
    <col min="6" max="6" width="13.33203125" style="48" customWidth="1"/>
    <col min="7" max="7" width="13.5546875" style="48" customWidth="1"/>
    <col min="8" max="8" width="15.6640625" style="48" customWidth="1"/>
    <col min="9" max="9" width="2.44140625" style="48" customWidth="1"/>
    <col min="10" max="10" width="3.33203125" style="48" customWidth="1"/>
    <col min="11" max="16384" width="11.44140625" style="48" hidden="1"/>
  </cols>
  <sheetData>
    <row r="1" spans="1:21" s="46" customFormat="1">
      <c r="A1" s="48"/>
      <c r="B1" s="111"/>
      <c r="C1" s="111"/>
      <c r="D1" s="111"/>
      <c r="E1" s="111"/>
      <c r="F1" s="111"/>
      <c r="G1" s="111"/>
      <c r="H1" s="111"/>
      <c r="I1" s="48"/>
      <c r="J1" s="48"/>
      <c r="K1" s="48"/>
      <c r="L1" s="48"/>
      <c r="M1" s="48"/>
      <c r="N1" s="48"/>
      <c r="O1" s="48"/>
      <c r="P1" s="48"/>
      <c r="Q1" s="48"/>
      <c r="R1" s="48"/>
      <c r="S1" s="48"/>
      <c r="T1" s="48"/>
      <c r="U1" s="48"/>
    </row>
    <row r="2" spans="1:21" s="46" customFormat="1" ht="18" thickBot="1">
      <c r="A2" s="48"/>
      <c r="B2" s="111"/>
      <c r="C2" s="111"/>
      <c r="D2" s="602"/>
      <c r="E2" s="602"/>
      <c r="F2" s="602"/>
      <c r="G2" s="111"/>
      <c r="H2" s="111"/>
      <c r="I2" s="48"/>
      <c r="J2" s="48"/>
      <c r="K2" s="48"/>
      <c r="L2" s="48"/>
      <c r="M2" s="48"/>
      <c r="N2" s="48"/>
      <c r="O2" s="48"/>
      <c r="P2" s="48"/>
      <c r="Q2" s="48"/>
      <c r="R2" s="48"/>
      <c r="S2" s="48"/>
      <c r="T2" s="48"/>
      <c r="U2" s="48"/>
    </row>
    <row r="3" spans="1:21" s="46" customFormat="1" ht="33" customHeight="1" thickTop="1">
      <c r="A3" s="48"/>
      <c r="B3" s="205"/>
      <c r="C3" s="206"/>
      <c r="D3" s="207"/>
      <c r="E3" s="208"/>
      <c r="F3" s="208"/>
      <c r="G3" s="208"/>
      <c r="H3" s="208"/>
      <c r="I3" s="209"/>
      <c r="J3" s="48"/>
      <c r="K3" s="48"/>
      <c r="L3" s="48"/>
      <c r="M3" s="48"/>
      <c r="N3" s="48"/>
      <c r="O3" s="48"/>
      <c r="P3" s="48"/>
      <c r="Q3" s="48"/>
      <c r="R3" s="48"/>
      <c r="S3" s="48"/>
      <c r="T3" s="48"/>
      <c r="U3" s="48"/>
    </row>
    <row r="4" spans="1:21" s="46" customFormat="1" ht="54" customHeight="1">
      <c r="A4" s="48"/>
      <c r="B4" s="210"/>
      <c r="C4" s="211"/>
      <c r="D4" s="521" t="s">
        <v>91</v>
      </c>
      <c r="E4" s="521"/>
      <c r="F4" s="603" t="s">
        <v>48</v>
      </c>
      <c r="G4" s="603"/>
      <c r="H4" s="603"/>
      <c r="I4" s="212"/>
      <c r="J4" s="72"/>
      <c r="K4" s="48"/>
      <c r="L4" s="48"/>
      <c r="M4" s="48"/>
      <c r="N4" s="48"/>
      <c r="O4" s="48"/>
      <c r="P4" s="48"/>
      <c r="Q4" s="48"/>
      <c r="R4" s="48"/>
      <c r="S4" s="48"/>
      <c r="T4" s="48"/>
      <c r="U4" s="48"/>
    </row>
    <row r="5" spans="1:21" s="46" customFormat="1" ht="6.75" customHeight="1">
      <c r="A5" s="48"/>
      <c r="B5" s="210"/>
      <c r="C5" s="213"/>
      <c r="D5" s="214"/>
      <c r="E5" s="73"/>
      <c r="F5" s="215"/>
      <c r="G5" s="216">
        <v>1</v>
      </c>
      <c r="H5" s="216"/>
      <c r="I5" s="217"/>
      <c r="J5" s="218"/>
      <c r="K5" s="48"/>
      <c r="L5" s="48"/>
      <c r="M5" s="48"/>
      <c r="N5" s="48"/>
      <c r="O5" s="48"/>
      <c r="P5" s="48"/>
      <c r="Q5" s="48"/>
      <c r="R5" s="48"/>
      <c r="S5" s="48"/>
      <c r="T5" s="48"/>
      <c r="U5" s="48"/>
    </row>
    <row r="6" spans="1:21" s="46" customFormat="1" ht="22.5" customHeight="1">
      <c r="A6" s="48"/>
      <c r="B6" s="174"/>
      <c r="C6" s="219" t="s">
        <v>92</v>
      </c>
      <c r="D6" s="311">
        <f>DOSSIER!I4</f>
        <v>0</v>
      </c>
      <c r="E6" s="111"/>
      <c r="F6" s="219" t="s">
        <v>50</v>
      </c>
      <c r="G6" s="220">
        <f>CORPORATE!D28</f>
        <v>0</v>
      </c>
      <c r="H6" s="111"/>
      <c r="I6" s="221"/>
      <c r="J6" s="72"/>
      <c r="K6" s="48"/>
      <c r="L6" s="48"/>
      <c r="M6" s="48"/>
      <c r="N6" s="48"/>
      <c r="O6" s="48"/>
      <c r="P6" s="48"/>
      <c r="Q6" s="48"/>
      <c r="R6" s="48"/>
      <c r="S6" s="48"/>
      <c r="T6" s="48"/>
      <c r="U6" s="48"/>
    </row>
    <row r="7" spans="1:21" s="46" customFormat="1" ht="15" thickBot="1">
      <c r="A7" s="48"/>
      <c r="B7" s="174"/>
      <c r="C7" s="111"/>
      <c r="D7" s="111"/>
      <c r="E7" s="111"/>
      <c r="F7" s="111"/>
      <c r="G7" s="111"/>
      <c r="H7" s="111"/>
      <c r="I7" s="222"/>
      <c r="J7" s="48"/>
      <c r="K7" s="48"/>
      <c r="L7" s="48"/>
      <c r="M7" s="48"/>
      <c r="N7" s="48"/>
      <c r="O7" s="48"/>
      <c r="P7" s="48" t="s">
        <v>51</v>
      </c>
      <c r="Q7" s="48" t="s">
        <v>51</v>
      </c>
      <c r="R7" s="48" t="s">
        <v>52</v>
      </c>
      <c r="S7" s="48"/>
      <c r="T7" s="48"/>
      <c r="U7" s="48"/>
    </row>
    <row r="8" spans="1:21" s="46" customFormat="1" ht="9" customHeight="1" thickTop="1">
      <c r="A8" s="48"/>
      <c r="B8" s="174"/>
      <c r="C8" s="223" t="s">
        <v>53</v>
      </c>
      <c r="D8" s="224"/>
      <c r="E8" s="225"/>
      <c r="F8" s="226"/>
      <c r="G8" s="227"/>
      <c r="H8" s="228"/>
      <c r="I8" s="222"/>
      <c r="J8" s="48"/>
      <c r="K8" s="48"/>
      <c r="L8" s="84">
        <v>0</v>
      </c>
      <c r="M8" s="48"/>
      <c r="N8" s="48"/>
      <c r="O8" s="48"/>
      <c r="P8" s="48"/>
      <c r="Q8" s="85"/>
      <c r="R8" s="48"/>
      <c r="S8" s="48"/>
      <c r="T8" s="48"/>
      <c r="U8" s="48"/>
    </row>
    <row r="9" spans="1:21" s="46" customFormat="1" ht="15.6">
      <c r="A9" s="48"/>
      <c r="B9" s="174"/>
      <c r="C9" s="229" t="s">
        <v>224</v>
      </c>
      <c r="D9" s="87"/>
      <c r="E9" s="88" t="s">
        <v>54</v>
      </c>
      <c r="F9" s="89">
        <f>CORPORATE!E12</f>
        <v>0</v>
      </c>
      <c r="G9" s="90"/>
      <c r="H9" s="230"/>
      <c r="I9" s="222"/>
      <c r="J9" s="48"/>
      <c r="K9" s="48"/>
      <c r="L9" s="91">
        <v>5.5E-2</v>
      </c>
      <c r="M9" s="48"/>
      <c r="N9" s="48"/>
      <c r="O9" s="48"/>
      <c r="P9" s="48"/>
      <c r="Q9" s="48"/>
      <c r="R9" s="92">
        <v>43358</v>
      </c>
      <c r="S9" s="48"/>
      <c r="T9" s="48"/>
      <c r="U9" s="48"/>
    </row>
    <row r="10" spans="1:21" s="46" customFormat="1">
      <c r="A10" s="48"/>
      <c r="B10" s="174"/>
      <c r="C10" s="231" t="s">
        <v>55</v>
      </c>
      <c r="D10" s="94"/>
      <c r="E10" s="88"/>
      <c r="F10" s="275"/>
      <c r="G10" s="275"/>
      <c r="H10" s="276"/>
      <c r="I10" s="222"/>
      <c r="J10" s="48"/>
      <c r="K10" s="48"/>
      <c r="L10" s="95">
        <v>0.1</v>
      </c>
      <c r="M10" s="48"/>
      <c r="N10" s="48"/>
      <c r="O10" s="48"/>
      <c r="P10" s="48"/>
      <c r="Q10" s="48"/>
      <c r="R10" s="92">
        <v>43358</v>
      </c>
      <c r="S10" s="48"/>
      <c r="T10" s="48"/>
      <c r="U10" s="48"/>
    </row>
    <row r="11" spans="1:21" s="46" customFormat="1">
      <c r="A11" s="48"/>
      <c r="B11" s="174"/>
      <c r="C11" s="232" t="s">
        <v>57</v>
      </c>
      <c r="D11" s="97"/>
      <c r="E11" s="88" t="s">
        <v>56</v>
      </c>
      <c r="F11" s="557">
        <f>ACCOMPTE!F10</f>
        <v>0</v>
      </c>
      <c r="G11" s="557"/>
      <c r="H11" s="558"/>
      <c r="I11" s="222"/>
      <c r="J11" s="48"/>
      <c r="K11" s="48"/>
      <c r="L11" s="95">
        <v>0.2</v>
      </c>
      <c r="M11" s="48"/>
      <c r="N11" s="48"/>
      <c r="O11" s="48"/>
      <c r="P11" s="48"/>
      <c r="Q11" s="48"/>
      <c r="R11" s="48" t="s">
        <v>58</v>
      </c>
      <c r="S11" s="48"/>
      <c r="T11" s="48"/>
      <c r="U11" s="48"/>
    </row>
    <row r="12" spans="1:21" s="46" customFormat="1">
      <c r="A12" s="48"/>
      <c r="B12" s="174"/>
      <c r="C12" s="232">
        <v>67450</v>
      </c>
      <c r="D12" s="98" t="s">
        <v>59</v>
      </c>
      <c r="E12" s="99"/>
      <c r="F12" s="100" t="s">
        <v>95</v>
      </c>
      <c r="G12" s="543">
        <f>ACCOMPTE!G11</f>
        <v>0</v>
      </c>
      <c r="H12" s="544"/>
      <c r="I12" s="222"/>
      <c r="J12" s="48"/>
      <c r="K12" s="48"/>
      <c r="L12" s="48"/>
      <c r="M12" s="48"/>
      <c r="N12" s="48"/>
      <c r="O12" s="48"/>
      <c r="P12" s="48" t="s">
        <v>60</v>
      </c>
      <c r="Q12" s="48" t="s">
        <v>61</v>
      </c>
      <c r="R12" s="48"/>
      <c r="S12" s="48"/>
      <c r="T12" s="48"/>
      <c r="U12" s="48"/>
    </row>
    <row r="13" spans="1:21" s="46" customFormat="1">
      <c r="A13" s="48"/>
      <c r="B13" s="174"/>
      <c r="C13" s="232" t="s">
        <v>62</v>
      </c>
      <c r="D13" s="87" t="s">
        <v>63</v>
      </c>
      <c r="E13" s="88"/>
      <c r="F13" s="101" t="s">
        <v>96</v>
      </c>
      <c r="G13" s="545">
        <f>ACCOMPTE!G12</f>
        <v>0</v>
      </c>
      <c r="H13" s="546"/>
      <c r="I13" s="222"/>
      <c r="J13" s="48"/>
      <c r="K13" s="48"/>
      <c r="L13" s="48"/>
      <c r="M13" s="48"/>
      <c r="N13" s="48"/>
      <c r="O13" s="48"/>
      <c r="P13" s="84">
        <v>0</v>
      </c>
      <c r="Q13" s="84">
        <v>0.25</v>
      </c>
      <c r="R13" s="48"/>
      <c r="S13" s="48"/>
      <c r="T13" s="48"/>
      <c r="U13" s="48"/>
    </row>
    <row r="14" spans="1:21" s="46" customFormat="1">
      <c r="A14" s="48"/>
      <c r="B14" s="174"/>
      <c r="C14" s="232" t="s">
        <v>65</v>
      </c>
      <c r="D14" s="102" t="s">
        <v>66</v>
      </c>
      <c r="E14" s="88"/>
      <c r="F14" s="100" t="s">
        <v>2</v>
      </c>
      <c r="G14" s="543">
        <f>ACCOMPTE!G13</f>
        <v>0</v>
      </c>
      <c r="H14" s="544"/>
      <c r="I14" s="222"/>
      <c r="J14" s="48"/>
      <c r="K14" s="48"/>
      <c r="L14" s="48"/>
      <c r="M14" s="48"/>
      <c r="N14" s="48"/>
      <c r="O14" s="48"/>
      <c r="P14" s="48">
        <f>VLOOKUP(P12,'[1]BASE PRODUITS'!A6:E691,3,0)</f>
        <v>200</v>
      </c>
      <c r="Q14" s="48">
        <f>VLOOKUP(Q12,'[1]BASE PRODUITS'!A6:E691,3,0)</f>
        <v>250</v>
      </c>
      <c r="R14" s="48"/>
      <c r="S14" s="48"/>
      <c r="T14" s="48"/>
      <c r="U14" s="48"/>
    </row>
    <row r="15" spans="1:21" s="46" customFormat="1">
      <c r="A15" s="48"/>
      <c r="B15" s="174"/>
      <c r="C15" s="232" t="s">
        <v>67</v>
      </c>
      <c r="D15" s="102" t="s">
        <v>229</v>
      </c>
      <c r="E15" s="88"/>
      <c r="F15" s="101" t="s">
        <v>64</v>
      </c>
      <c r="G15" s="545">
        <f>ACCOMPTE!G14</f>
        <v>0</v>
      </c>
      <c r="H15" s="546"/>
      <c r="I15" s="222"/>
      <c r="J15" s="48"/>
      <c r="K15" s="48"/>
      <c r="L15" s="48"/>
      <c r="M15" s="48"/>
      <c r="N15" s="48"/>
      <c r="O15" s="48"/>
      <c r="P15" s="103" t="s">
        <v>15</v>
      </c>
      <c r="Q15" s="48" t="s">
        <v>68</v>
      </c>
      <c r="R15" s="48"/>
      <c r="S15" s="48"/>
      <c r="T15" s="48"/>
      <c r="U15" s="48"/>
    </row>
    <row r="16" spans="1:21" s="46" customFormat="1" ht="15" thickBot="1">
      <c r="A16" s="48"/>
      <c r="B16" s="174"/>
      <c r="C16" s="233" t="s">
        <v>69</v>
      </c>
      <c r="D16" s="234">
        <v>83856740200014</v>
      </c>
      <c r="E16" s="235"/>
      <c r="F16" s="236"/>
      <c r="G16" s="237" t="s">
        <v>70</v>
      </c>
      <c r="H16" s="310">
        <f>DOSSIER!I3</f>
        <v>0</v>
      </c>
      <c r="I16" s="222"/>
      <c r="J16" s="48"/>
      <c r="K16" s="48"/>
      <c r="L16" s="48"/>
      <c r="M16" s="48"/>
      <c r="N16" s="48"/>
      <c r="O16" s="48"/>
      <c r="P16" s="48"/>
      <c r="Q16" s="48"/>
      <c r="R16" s="48"/>
      <c r="S16" s="48"/>
      <c r="T16" s="48"/>
      <c r="U16" s="48"/>
    </row>
    <row r="17" spans="1:16" ht="9" customHeight="1" thickTop="1">
      <c r="B17" s="174"/>
      <c r="C17" s="238"/>
      <c r="D17" s="111"/>
      <c r="E17" s="111"/>
      <c r="F17" s="111"/>
      <c r="G17" s="239"/>
      <c r="H17" s="111"/>
      <c r="I17" s="222"/>
      <c r="P17" s="92">
        <v>43386</v>
      </c>
    </row>
    <row r="18" spans="1:16" ht="6.75" customHeight="1">
      <c r="B18" s="174"/>
      <c r="C18" s="111"/>
      <c r="D18" s="111"/>
      <c r="E18" s="111"/>
      <c r="F18" s="111"/>
      <c r="G18" s="111"/>
      <c r="H18" s="111"/>
      <c r="I18" s="222"/>
    </row>
    <row r="19" spans="1:16">
      <c r="B19" s="174"/>
      <c r="C19" s="112"/>
      <c r="D19" s="111"/>
      <c r="E19" s="113"/>
      <c r="F19" s="111"/>
      <c r="G19" s="111"/>
      <c r="H19" s="111"/>
      <c r="I19" s="222"/>
    </row>
    <row r="20" spans="1:16" ht="21" customHeight="1">
      <c r="B20" s="174"/>
      <c r="C20" s="240" t="s">
        <v>71</v>
      </c>
      <c r="D20" s="241" t="s">
        <v>72</v>
      </c>
      <c r="E20" s="117" t="s">
        <v>73</v>
      </c>
      <c r="F20" s="117" t="s">
        <v>74</v>
      </c>
      <c r="G20" s="117" t="s">
        <v>75</v>
      </c>
      <c r="H20" s="117" t="s">
        <v>76</v>
      </c>
      <c r="I20" s="222"/>
      <c r="K20" s="48" t="s">
        <v>77</v>
      </c>
      <c r="L20" s="48" t="s">
        <v>78</v>
      </c>
    </row>
    <row r="21" spans="1:16" ht="6.75" customHeight="1">
      <c r="B21" s="174"/>
      <c r="C21" s="242"/>
      <c r="D21" s="243"/>
      <c r="E21" s="244"/>
      <c r="F21" s="245"/>
      <c r="G21" s="245"/>
      <c r="H21" s="246"/>
      <c r="I21" s="222"/>
    </row>
    <row r="22" spans="1:16" ht="18" customHeight="1">
      <c r="A22" s="122">
        <v>5</v>
      </c>
      <c r="B22" s="174"/>
      <c r="C22" s="247"/>
      <c r="D22" s="248"/>
      <c r="E22" s="249"/>
      <c r="F22" s="250"/>
      <c r="G22" s="251"/>
      <c r="H22" s="252"/>
      <c r="I22" s="222"/>
      <c r="K22" s="91" t="e">
        <f>#REF!</f>
        <v>#REF!</v>
      </c>
      <c r="L22" s="129">
        <f>IF(ISERROR(H22*#REF!),0,H22*#REF!)</f>
        <v>0</v>
      </c>
    </row>
    <row r="23" spans="1:16" ht="18" customHeight="1">
      <c r="A23" s="122"/>
      <c r="B23" s="174"/>
      <c r="C23" s="599" t="s">
        <v>441</v>
      </c>
      <c r="D23" s="253" t="str">
        <f>VLOOKUP(C23,'BASE PRODUITS'!A8:B85,2,0)</f>
        <v>SEANCE CORPORATE FORMULE "SIGNATURE"</v>
      </c>
      <c r="E23" s="578">
        <v>200</v>
      </c>
      <c r="F23" s="610">
        <v>1</v>
      </c>
      <c r="G23" s="612">
        <v>0</v>
      </c>
      <c r="H23" s="580">
        <v>200</v>
      </c>
      <c r="I23" s="222"/>
      <c r="K23" s="91" t="e">
        <f>#REF!</f>
        <v>#REF!</v>
      </c>
      <c r="L23" s="129">
        <f>IF(ISERROR(H23*#REF!),0,H23*#REF!)</f>
        <v>0</v>
      </c>
    </row>
    <row r="24" spans="1:16" ht="18" customHeight="1">
      <c r="A24" s="122"/>
      <c r="B24" s="174"/>
      <c r="C24" s="600"/>
      <c r="D24" s="567" t="str">
        <f>VLOOKUP(C23,'BASE PRODUITS'!A7:D84,4,0)</f>
        <v>1H/10 PHOTOS</v>
      </c>
      <c r="E24" s="551"/>
      <c r="F24" s="554"/>
      <c r="G24" s="562"/>
      <c r="H24" s="581"/>
      <c r="I24" s="222"/>
      <c r="K24" s="91" t="e">
        <f>#REF!</f>
        <v>#REF!</v>
      </c>
      <c r="L24" s="129">
        <f>IF(ISERROR(H24*#REF!),0,H24*#REF!)</f>
        <v>0</v>
      </c>
    </row>
    <row r="25" spans="1:16" ht="18" customHeight="1">
      <c r="A25" s="122"/>
      <c r="B25" s="174"/>
      <c r="C25" s="601"/>
      <c r="D25" s="584"/>
      <c r="E25" s="579"/>
      <c r="F25" s="611"/>
      <c r="G25" s="613"/>
      <c r="H25" s="582"/>
      <c r="I25" s="222"/>
      <c r="K25" s="91" t="e">
        <f>#REF!</f>
        <v>#REF!</v>
      </c>
      <c r="L25" s="129">
        <f>IF(ISERROR(H25*#REF!),0,H25*#REF!)</f>
        <v>0</v>
      </c>
    </row>
    <row r="26" spans="1:16" ht="18" customHeight="1">
      <c r="A26" s="122"/>
      <c r="B26" s="174"/>
      <c r="C26" s="585" t="s">
        <v>312</v>
      </c>
      <c r="D26" s="588" t="str">
        <f>VLOOKUP(C26,'BASE PRODUITS'!A11:B48,2,0)</f>
        <v>OFFRE AUTORISATION DE PUBLICATION</v>
      </c>
      <c r="E26" s="591"/>
      <c r="F26" s="593"/>
      <c r="G26" s="596"/>
      <c r="H26" s="606"/>
      <c r="I26" s="222"/>
      <c r="K26" s="91" t="e">
        <f>#REF!</f>
        <v>#REF!</v>
      </c>
      <c r="L26" s="129">
        <f>IF(ISERROR(H26*#REF!),0,H26*#REF!)</f>
        <v>0</v>
      </c>
    </row>
    <row r="27" spans="1:16" ht="18" customHeight="1">
      <c r="A27" s="122"/>
      <c r="B27" s="174"/>
      <c r="C27" s="586"/>
      <c r="D27" s="589" t="e">
        <f>VLOOKUP(C27,'BASE PRODUITS'!A12:B49,2,0)</f>
        <v>#N/A</v>
      </c>
      <c r="E27" s="538"/>
      <c r="F27" s="594"/>
      <c r="G27" s="597"/>
      <c r="H27" s="607"/>
      <c r="I27" s="222"/>
      <c r="K27" s="91" t="e">
        <f>#REF!</f>
        <v>#REF!</v>
      </c>
      <c r="L27" s="129">
        <f>IF(ISERROR(H27*#REF!),0,H27*#REF!)</f>
        <v>0</v>
      </c>
    </row>
    <row r="28" spans="1:16" ht="18" customHeight="1">
      <c r="A28" s="122"/>
      <c r="B28" s="174"/>
      <c r="C28" s="587"/>
      <c r="D28" s="590" t="e">
        <f>VLOOKUP(C28,'BASE PRODUITS'!A13:B50,2,0)</f>
        <v>#N/A</v>
      </c>
      <c r="E28" s="592"/>
      <c r="F28" s="595"/>
      <c r="G28" s="598"/>
      <c r="H28" s="608"/>
      <c r="I28" s="222"/>
      <c r="K28" s="91" t="e">
        <f>#REF!</f>
        <v>#REF!</v>
      </c>
      <c r="L28" s="129">
        <f>IF(ISERROR(H28*#REF!),0,H28*#REF!)</f>
        <v>0</v>
      </c>
    </row>
    <row r="29" spans="1:16" ht="18" customHeight="1">
      <c r="A29" s="122"/>
      <c r="B29" s="174"/>
      <c r="C29" s="609"/>
      <c r="D29" s="253"/>
      <c r="E29" s="578"/>
      <c r="F29" s="610"/>
      <c r="G29" s="612"/>
      <c r="H29" s="580"/>
      <c r="I29" s="222"/>
      <c r="K29" s="91" t="e">
        <f>#REF!</f>
        <v>#REF!</v>
      </c>
      <c r="L29" s="129">
        <f>IF(ISERROR(H29*#REF!),0,H29*#REF!)</f>
        <v>0</v>
      </c>
    </row>
    <row r="30" spans="1:16" ht="18" customHeight="1">
      <c r="A30" s="122"/>
      <c r="B30" s="174"/>
      <c r="C30" s="600"/>
      <c r="D30" s="567"/>
      <c r="E30" s="551"/>
      <c r="F30" s="554"/>
      <c r="G30" s="562"/>
      <c r="H30" s="581"/>
      <c r="I30" s="222"/>
      <c r="K30" s="91" t="e">
        <f>#REF!</f>
        <v>#REF!</v>
      </c>
      <c r="L30" s="129">
        <f>IF(ISERROR(H30*#REF!),0,H30*#REF!)</f>
        <v>0</v>
      </c>
    </row>
    <row r="31" spans="1:16" ht="18" customHeight="1">
      <c r="A31" s="122"/>
      <c r="B31" s="174"/>
      <c r="C31" s="601"/>
      <c r="D31" s="584"/>
      <c r="E31" s="579"/>
      <c r="F31" s="611"/>
      <c r="G31" s="613"/>
      <c r="H31" s="582"/>
      <c r="I31" s="222"/>
      <c r="K31" s="91" t="e">
        <f>#REF!</f>
        <v>#REF!</v>
      </c>
      <c r="L31" s="129">
        <f>IF(ISERROR(H31*#REF!),0,H31*#REF!)</f>
        <v>0</v>
      </c>
    </row>
    <row r="32" spans="1:16" ht="18" customHeight="1">
      <c r="A32" s="122"/>
      <c r="B32" s="174"/>
      <c r="C32" s="604"/>
      <c r="D32" s="605"/>
      <c r="E32" s="538"/>
      <c r="F32" s="594"/>
      <c r="G32" s="597"/>
      <c r="H32" s="607"/>
      <c r="I32" s="222"/>
      <c r="K32" s="91" t="e">
        <f>#REF!</f>
        <v>#REF!</v>
      </c>
      <c r="L32" s="129">
        <f>IF(ISERROR(H32*#REF!),0,H32*#REF!)</f>
        <v>0</v>
      </c>
    </row>
    <row r="33" spans="1:12" ht="18" customHeight="1">
      <c r="A33" s="122"/>
      <c r="B33" s="174"/>
      <c r="C33" s="604"/>
      <c r="D33" s="535"/>
      <c r="E33" s="538"/>
      <c r="F33" s="594"/>
      <c r="G33" s="597"/>
      <c r="H33" s="607"/>
      <c r="I33" s="222"/>
      <c r="K33" s="91" t="e">
        <f>#REF!</f>
        <v>#REF!</v>
      </c>
      <c r="L33" s="129">
        <f>IF(ISERROR(H33*#REF!),0,H33*#REF!)</f>
        <v>0</v>
      </c>
    </row>
    <row r="34" spans="1:12" ht="18" customHeight="1">
      <c r="A34" s="122"/>
      <c r="B34" s="174"/>
      <c r="C34" s="604"/>
      <c r="D34" s="535"/>
      <c r="E34" s="538"/>
      <c r="F34" s="594"/>
      <c r="G34" s="597"/>
      <c r="H34" s="607"/>
      <c r="I34" s="222"/>
      <c r="K34" s="91" t="e">
        <f>#REF!</f>
        <v>#REF!</v>
      </c>
      <c r="L34" s="129">
        <f>IF(ISERROR(H34*#REF!),0,H34*#REF!)</f>
        <v>0</v>
      </c>
    </row>
    <row r="35" spans="1:12" ht="18" customHeight="1">
      <c r="A35" s="122"/>
      <c r="B35" s="174"/>
      <c r="C35" s="254" t="s">
        <v>53</v>
      </c>
      <c r="D35" s="255"/>
      <c r="E35" s="156" t="s">
        <v>53</v>
      </c>
      <c r="F35" s="157" t="s">
        <v>53</v>
      </c>
      <c r="G35" s="134" t="s">
        <v>53</v>
      </c>
      <c r="H35" s="256" t="str">
        <f>IF(ISERROR(E35*F35),"",(E35*F35)-G35*E35*F35)</f>
        <v/>
      </c>
      <c r="I35" s="222"/>
      <c r="K35" s="91" t="e">
        <f>#REF!</f>
        <v>#REF!</v>
      </c>
      <c r="L35" s="129">
        <f>IF(ISERROR(H35*#REF!),0,H35*#REF!)</f>
        <v>0</v>
      </c>
    </row>
    <row r="36" spans="1:12" ht="18" customHeight="1">
      <c r="A36" s="122"/>
      <c r="B36" s="174"/>
      <c r="C36" s="254" t="s">
        <v>53</v>
      </c>
      <c r="D36" s="155"/>
      <c r="E36" s="156" t="s">
        <v>53</v>
      </c>
      <c r="F36" s="157" t="s">
        <v>53</v>
      </c>
      <c r="G36" s="134" t="s">
        <v>53</v>
      </c>
      <c r="H36" s="256" t="str">
        <f>IF(ISERROR(E36*F36),"",(E36*F36)-G36*E36*F36)</f>
        <v/>
      </c>
      <c r="I36" s="222"/>
      <c r="K36" s="91" t="e">
        <f>#REF!</f>
        <v>#REF!</v>
      </c>
      <c r="L36" s="129">
        <f>IF(ISERROR(H36*#REF!),0,H36*#REF!)</f>
        <v>0</v>
      </c>
    </row>
    <row r="37" spans="1:12" ht="18" customHeight="1">
      <c r="A37" s="122"/>
      <c r="B37" s="174"/>
      <c r="C37" s="257" t="s">
        <v>53</v>
      </c>
      <c r="D37" s="258"/>
      <c r="E37" s="259" t="s">
        <v>53</v>
      </c>
      <c r="F37" s="260" t="s">
        <v>53</v>
      </c>
      <c r="G37" s="261" t="s">
        <v>53</v>
      </c>
      <c r="H37" s="262" t="str">
        <f>IF(ISERROR(E37*F37),"",(E37*F37)-G37*E37*F37)</f>
        <v/>
      </c>
      <c r="I37" s="222"/>
      <c r="K37" s="91" t="e">
        <f>#REF!</f>
        <v>#REF!</v>
      </c>
      <c r="L37" s="129">
        <f>IF(ISERROR(H37*#REF!),0,H37*#REF!)</f>
        <v>0</v>
      </c>
    </row>
    <row r="38" spans="1:12" ht="18" customHeight="1">
      <c r="A38" s="122"/>
      <c r="B38" s="174"/>
      <c r="C38" s="164" t="s">
        <v>53</v>
      </c>
      <c r="D38" s="165" t="s">
        <v>53</v>
      </c>
      <c r="E38" s="166" t="s">
        <v>53</v>
      </c>
      <c r="F38" s="167" t="s">
        <v>53</v>
      </c>
      <c r="G38" s="168" t="s">
        <v>53</v>
      </c>
      <c r="H38" s="169" t="str">
        <f>IF(ISERROR(E38*F38),"",(E38*F38)-G38*E38*F38)</f>
        <v/>
      </c>
      <c r="I38" s="222"/>
      <c r="K38" s="91" t="e">
        <f>#REF!</f>
        <v>#REF!</v>
      </c>
      <c r="L38" s="129">
        <f>IF(ISERROR(H38*#REF!),0,H38*#REF!)</f>
        <v>0</v>
      </c>
    </row>
    <row r="39" spans="1:12" ht="18" customHeight="1">
      <c r="A39" s="122"/>
      <c r="B39" s="174"/>
      <c r="C39" s="164" t="s">
        <v>53</v>
      </c>
      <c r="D39" s="165" t="s">
        <v>53</v>
      </c>
      <c r="E39" s="166" t="s">
        <v>53</v>
      </c>
      <c r="F39" s="167" t="s">
        <v>53</v>
      </c>
      <c r="G39" s="168" t="s">
        <v>53</v>
      </c>
      <c r="H39" s="169" t="str">
        <f>IF(ISERROR(E39*F39),"",(E39*F39)-G39*E39*F39)</f>
        <v/>
      </c>
      <c r="I39" s="222"/>
      <c r="K39" s="91" t="e">
        <f>#REF!</f>
        <v>#REF!</v>
      </c>
      <c r="L39" s="129">
        <f>IF(ISERROR(H39*#REF!),0,H39*#REF!)</f>
        <v>0</v>
      </c>
    </row>
    <row r="40" spans="1:12" ht="18" customHeight="1">
      <c r="A40" s="122"/>
      <c r="B40" s="174"/>
      <c r="C40" s="170" t="s">
        <v>80</v>
      </c>
      <c r="D40" s="171">
        <f>G6</f>
        <v>0</v>
      </c>
      <c r="E40" s="166" t="s">
        <v>53</v>
      </c>
      <c r="F40" s="263" t="s">
        <v>94</v>
      </c>
      <c r="G40" s="264" t="s">
        <v>81</v>
      </c>
      <c r="H40" s="265">
        <f>SUM(H22:H37)</f>
        <v>200</v>
      </c>
      <c r="I40" s="222"/>
      <c r="K40" s="91" t="e">
        <f>#REF!</f>
        <v>#REF!</v>
      </c>
      <c r="L40" s="129">
        <f>IF(ISERROR(#REF!*#REF!),0,#REF!*#REF!)</f>
        <v>0</v>
      </c>
    </row>
    <row r="41" spans="1:12" ht="18" customHeight="1" thickBot="1">
      <c r="A41" s="122"/>
      <c r="B41" s="174"/>
      <c r="C41" s="170"/>
      <c r="D41" s="175"/>
      <c r="E41" s="166" t="s">
        <v>53</v>
      </c>
      <c r="F41" s="111"/>
      <c r="G41" s="266"/>
      <c r="H41" s="267"/>
      <c r="I41" s="222"/>
      <c r="K41" s="91" t="e">
        <f>#REF!</f>
        <v>#REF!</v>
      </c>
      <c r="L41" s="129">
        <f>IF(ISERROR(#REF!*#REF!),0,#REF!*#REF!)</f>
        <v>0</v>
      </c>
    </row>
    <row r="42" spans="1:12" ht="18" customHeight="1" thickTop="1" thickBot="1">
      <c r="A42" s="122"/>
      <c r="B42" s="174"/>
      <c r="C42" s="170" t="s">
        <v>82</v>
      </c>
      <c r="D42" s="165" t="str">
        <f>CORPORATE!H30</f>
        <v>VIREMENT/PAYPAL/CB/CHEQUE/ESPECES</v>
      </c>
      <c r="E42" s="166" t="s">
        <v>53</v>
      </c>
      <c r="F42" s="178" t="s">
        <v>84</v>
      </c>
      <c r="G42" s="179"/>
      <c r="H42" s="268">
        <f>H40</f>
        <v>200</v>
      </c>
      <c r="I42" s="222"/>
      <c r="K42" s="91" t="e">
        <f>#REF!</f>
        <v>#REF!</v>
      </c>
      <c r="L42" s="129">
        <f>IF(ISERROR(#REF!*#REF!),0,#REF!*#REF!)</f>
        <v>0</v>
      </c>
    </row>
    <row r="43" spans="1:12" ht="18" customHeight="1" thickTop="1">
      <c r="A43" s="122"/>
      <c r="B43" s="174"/>
      <c r="C43" s="181" t="s">
        <v>85</v>
      </c>
      <c r="D43" s="182"/>
      <c r="E43" s="166" t="s">
        <v>53</v>
      </c>
      <c r="F43" s="167" t="s">
        <v>53</v>
      </c>
      <c r="G43" s="168" t="s">
        <v>53</v>
      </c>
      <c r="H43" s="169" t="str">
        <f>IF(ISERROR(E43*F43),"",(E43*F43)-G43*E43*F43)</f>
        <v/>
      </c>
      <c r="I43" s="222"/>
      <c r="J43" s="111"/>
      <c r="K43" s="91" t="e">
        <f>#REF!</f>
        <v>#REF!</v>
      </c>
      <c r="L43" s="129">
        <f>IF(ISERROR(#REF!*#REF!),0,#REF!*#REF!)</f>
        <v>0</v>
      </c>
    </row>
    <row r="44" spans="1:12" ht="18" customHeight="1">
      <c r="A44" s="122"/>
      <c r="B44" s="174"/>
      <c r="C44" s="164" t="s">
        <v>53</v>
      </c>
      <c r="D44" s="111"/>
      <c r="E44" s="166" t="s">
        <v>53</v>
      </c>
      <c r="F44" s="167" t="s">
        <v>53</v>
      </c>
      <c r="G44" s="168" t="s">
        <v>53</v>
      </c>
      <c r="H44" s="169" t="str">
        <f>IF(ISERROR(E44*F44),"",(E44*F44)-G44*E44*F44)</f>
        <v/>
      </c>
      <c r="I44" s="222"/>
      <c r="K44" s="91" t="e">
        <f>#REF!</f>
        <v>#REF!</v>
      </c>
      <c r="L44" s="129">
        <f>IF(ISERROR(#REF!*#REF!),0,#REF!*#REF!)</f>
        <v>0</v>
      </c>
    </row>
    <row r="45" spans="1:12" ht="18" customHeight="1">
      <c r="A45" s="122"/>
      <c r="B45" s="174"/>
      <c r="C45" s="556" t="s">
        <v>87</v>
      </c>
      <c r="D45" s="556"/>
      <c r="E45" s="556"/>
      <c r="F45" s="556"/>
      <c r="G45" s="556"/>
      <c r="H45" s="556"/>
      <c r="I45" s="222"/>
      <c r="K45" s="91" t="e">
        <f>#REF!</f>
        <v>#REF!</v>
      </c>
      <c r="L45" s="129">
        <f>IF(ISERROR(H43*#REF!),0,H43*#REF!)</f>
        <v>0</v>
      </c>
    </row>
    <row r="46" spans="1:12" ht="18" customHeight="1">
      <c r="A46" s="122"/>
      <c r="B46" s="174"/>
      <c r="C46" s="583" t="s">
        <v>232</v>
      </c>
      <c r="D46" s="583"/>
      <c r="E46" s="583"/>
      <c r="F46" s="583"/>
      <c r="G46" s="583"/>
      <c r="H46" s="169">
        <f>IF(ISERROR(E46*F46),"",(E46*F46)-G46*E46*F46)</f>
        <v>0</v>
      </c>
      <c r="I46" s="222"/>
      <c r="K46" s="91" t="e">
        <f>#REF!</f>
        <v>#REF!</v>
      </c>
      <c r="L46" s="129">
        <f>IF(ISERROR(H44*#REF!),0,H44*#REF!)</f>
        <v>0</v>
      </c>
    </row>
    <row r="47" spans="1:12" ht="18" customHeight="1">
      <c r="A47" s="122"/>
      <c r="B47" s="174"/>
      <c r="C47" s="111"/>
      <c r="D47" s="111"/>
      <c r="E47" s="111"/>
      <c r="F47" s="111"/>
      <c r="G47" s="111"/>
      <c r="H47" s="111"/>
      <c r="I47" s="222"/>
      <c r="K47" s="91" t="e">
        <f>#REF!</f>
        <v>#REF!</v>
      </c>
      <c r="L47" s="129">
        <f>IF(ISERROR(#REF!*#REF!),0,#REF!*#REF!)</f>
        <v>0</v>
      </c>
    </row>
    <row r="48" spans="1:12" ht="18" customHeight="1">
      <c r="A48" s="122"/>
      <c r="B48" s="174"/>
      <c r="C48" s="556"/>
      <c r="D48" s="556"/>
      <c r="E48" s="556"/>
      <c r="F48" s="556"/>
      <c r="G48" s="556"/>
      <c r="H48" s="556"/>
      <c r="I48" s="222"/>
      <c r="K48" s="91" t="e">
        <f>#REF!</f>
        <v>#REF!</v>
      </c>
      <c r="L48" s="129">
        <f>IF(ISERROR(H46*#REF!),0,H46*#REF!)</f>
        <v>0</v>
      </c>
    </row>
    <row r="49" spans="1:12" ht="18" customHeight="1">
      <c r="A49" s="122"/>
      <c r="B49" s="174"/>
      <c r="C49" s="111"/>
      <c r="D49" s="111"/>
      <c r="E49" s="111"/>
      <c r="F49" s="111"/>
      <c r="G49" s="111"/>
      <c r="H49" s="111"/>
      <c r="I49" s="222"/>
      <c r="K49" s="91" t="e">
        <f>#REF!</f>
        <v>#REF!</v>
      </c>
      <c r="L49" s="129">
        <f>IF(ISERROR(#REF!*#REF!),0,#REF!*#REF!)</f>
        <v>0</v>
      </c>
    </row>
    <row r="50" spans="1:12" ht="18" customHeight="1">
      <c r="A50" s="122"/>
      <c r="B50" s="174"/>
      <c r="C50" s="111"/>
      <c r="D50" s="183" t="s">
        <v>88</v>
      </c>
      <c r="E50" s="111"/>
      <c r="F50" s="111"/>
      <c r="G50" s="111"/>
      <c r="H50" s="111"/>
      <c r="I50" s="222"/>
      <c r="K50" s="91" t="e">
        <f>#REF!</f>
        <v>#REF!</v>
      </c>
      <c r="L50" s="129">
        <f>IF(ISERROR(H48*#REF!),0,H48*#REF!)</f>
        <v>0</v>
      </c>
    </row>
    <row r="51" spans="1:12" ht="18" customHeight="1">
      <c r="A51" s="122"/>
      <c r="B51" s="174"/>
      <c r="C51" s="111"/>
      <c r="D51" s="111"/>
      <c r="E51" s="111"/>
      <c r="F51" s="111"/>
      <c r="G51" s="111"/>
      <c r="H51" s="111"/>
      <c r="I51" s="222"/>
      <c r="K51" s="91" t="e">
        <f>#REF!</f>
        <v>#REF!</v>
      </c>
      <c r="L51" s="129">
        <f>IF(ISERROR(H45*#REF!),0,H45*#REF!)</f>
        <v>0</v>
      </c>
    </row>
    <row r="52" spans="1:12" ht="18" customHeight="1">
      <c r="A52" s="184"/>
      <c r="B52" s="174"/>
      <c r="C52" s="164" t="s">
        <v>53</v>
      </c>
      <c r="D52" s="165" t="s">
        <v>53</v>
      </c>
      <c r="E52" s="166" t="s">
        <v>53</v>
      </c>
      <c r="F52" s="167" t="s">
        <v>53</v>
      </c>
      <c r="G52" s="168" t="s">
        <v>53</v>
      </c>
      <c r="H52" s="169" t="str">
        <f>IF(ISERROR(E52*F52),"",(E52*F52)-G52*E52*F52)</f>
        <v/>
      </c>
      <c r="I52" s="222"/>
      <c r="K52" s="91" t="e">
        <f>#REF!</f>
        <v>#REF!</v>
      </c>
      <c r="L52" s="129">
        <f>IF(ISERROR(H52*#REF!),0,H52*#REF!)</f>
        <v>0</v>
      </c>
    </row>
    <row r="53" spans="1:12">
      <c r="B53" s="174"/>
      <c r="C53" s="185"/>
      <c r="D53" s="185"/>
      <c r="E53" s="182"/>
      <c r="F53" s="111"/>
      <c r="G53" s="182"/>
      <c r="H53" s="182"/>
      <c r="I53" s="222"/>
      <c r="L53" s="186">
        <f>SUM(L22:L52)</f>
        <v>0</v>
      </c>
    </row>
    <row r="54" spans="1:12" ht="17.25" customHeight="1">
      <c r="B54" s="174"/>
      <c r="C54" s="111"/>
      <c r="D54" s="111"/>
      <c r="E54" s="111"/>
      <c r="F54" s="111"/>
      <c r="G54" s="111"/>
      <c r="H54" s="111"/>
      <c r="I54" s="222"/>
    </row>
    <row r="55" spans="1:12" ht="7.5" customHeight="1">
      <c r="B55" s="174"/>
      <c r="C55" s="111"/>
      <c r="D55" s="111"/>
      <c r="E55" s="111"/>
      <c r="F55" s="111"/>
      <c r="G55" s="111"/>
      <c r="H55" s="111"/>
      <c r="I55" s="222"/>
    </row>
    <row r="56" spans="1:12" ht="36" customHeight="1">
      <c r="B56" s="174"/>
      <c r="C56" s="111"/>
      <c r="D56" s="111"/>
      <c r="E56" s="269"/>
      <c r="F56" s="111"/>
      <c r="G56" s="111"/>
      <c r="H56" s="111"/>
      <c r="I56" s="222"/>
    </row>
    <row r="57" spans="1:12" ht="21.75" hidden="1" customHeight="1">
      <c r="B57" s="174"/>
      <c r="C57" s="111"/>
      <c r="D57" s="111" t="s">
        <v>89</v>
      </c>
      <c r="E57" s="188"/>
      <c r="F57" s="111"/>
      <c r="G57" s="111"/>
      <c r="H57" s="111"/>
      <c r="I57" s="222"/>
    </row>
    <row r="58" spans="1:12" ht="15.6" hidden="1">
      <c r="B58" s="174"/>
      <c r="C58" s="111"/>
      <c r="D58" s="111" t="s">
        <v>90</v>
      </c>
      <c r="E58" s="188"/>
      <c r="F58" s="111"/>
      <c r="G58" s="189"/>
      <c r="H58" s="191"/>
      <c r="I58" s="222"/>
    </row>
    <row r="59" spans="1:12" ht="15.6" hidden="1">
      <c r="B59" s="174"/>
      <c r="C59" s="111"/>
      <c r="D59" s="111" t="s">
        <v>58</v>
      </c>
      <c r="E59" s="188"/>
      <c r="F59" s="111"/>
      <c r="G59" s="189"/>
      <c r="H59" s="191"/>
      <c r="I59" s="222"/>
    </row>
    <row r="60" spans="1:12" ht="15.6" hidden="1">
      <c r="B60" s="174"/>
      <c r="C60" s="111"/>
      <c r="D60" s="111" t="s">
        <v>83</v>
      </c>
      <c r="E60" s="188"/>
      <c r="F60" s="111"/>
      <c r="G60" s="189"/>
      <c r="H60" s="191"/>
      <c r="I60" s="222"/>
    </row>
    <row r="61" spans="1:12" ht="12" customHeight="1">
      <c r="B61" s="174"/>
      <c r="C61" s="111"/>
      <c r="D61" s="111"/>
      <c r="E61" s="111"/>
      <c r="F61" s="111"/>
      <c r="G61" s="111"/>
      <c r="H61" s="192"/>
      <c r="I61" s="222"/>
    </row>
    <row r="62" spans="1:12">
      <c r="B62" s="174"/>
      <c r="C62" s="181"/>
      <c r="D62" s="111"/>
      <c r="E62" s="111"/>
      <c r="F62" s="193"/>
      <c r="G62" s="194"/>
      <c r="H62" s="192"/>
      <c r="I62" s="222"/>
    </row>
    <row r="63" spans="1:12">
      <c r="B63" s="174"/>
      <c r="C63" s="181"/>
      <c r="D63" s="111"/>
      <c r="E63" s="111"/>
      <c r="F63" s="193"/>
      <c r="G63" s="194"/>
      <c r="H63" s="182"/>
      <c r="I63" s="222"/>
    </row>
    <row r="64" spans="1:12">
      <c r="B64" s="174"/>
      <c r="C64" s="181"/>
      <c r="D64" s="111"/>
      <c r="E64" s="111"/>
      <c r="F64" s="193"/>
      <c r="G64" s="195"/>
      <c r="H64" s="182"/>
      <c r="I64" s="222"/>
    </row>
    <row r="65" spans="2:9">
      <c r="B65" s="174"/>
      <c r="C65" s="270" t="s">
        <v>230</v>
      </c>
      <c r="D65" s="271"/>
      <c r="E65" s="271"/>
      <c r="F65" s="271"/>
      <c r="G65" s="271"/>
      <c r="H65" s="271"/>
      <c r="I65" s="222"/>
    </row>
    <row r="66" spans="2:9" ht="15" thickBot="1">
      <c r="B66" s="272"/>
      <c r="C66" s="273"/>
      <c r="D66" s="273"/>
      <c r="E66" s="273"/>
      <c r="F66" s="273"/>
      <c r="G66" s="273"/>
      <c r="H66" s="273"/>
      <c r="I66" s="274"/>
    </row>
    <row r="67" spans="2:9" ht="15" thickTop="1">
      <c r="H67" s="111"/>
    </row>
    <row r="69" spans="2:9">
      <c r="C69" s="202"/>
      <c r="D69" s="202"/>
      <c r="F69" s="202"/>
      <c r="G69" s="203"/>
    </row>
    <row r="71" spans="2:9" ht="18">
      <c r="C71" s="204"/>
    </row>
  </sheetData>
  <mergeCells count="35">
    <mergeCell ref="G14:H14"/>
    <mergeCell ref="G15:H15"/>
    <mergeCell ref="F11:H11"/>
    <mergeCell ref="C32:C34"/>
    <mergeCell ref="D32:D34"/>
    <mergeCell ref="E32:E34"/>
    <mergeCell ref="F32:F34"/>
    <mergeCell ref="G32:G34"/>
    <mergeCell ref="H26:H28"/>
    <mergeCell ref="H32:H34"/>
    <mergeCell ref="C29:C31"/>
    <mergeCell ref="E29:E31"/>
    <mergeCell ref="F29:F31"/>
    <mergeCell ref="G29:G31"/>
    <mergeCell ref="F23:F25"/>
    <mergeCell ref="G23:G25"/>
    <mergeCell ref="D2:F2"/>
    <mergeCell ref="D4:E4"/>
    <mergeCell ref="F4:H4"/>
    <mergeCell ref="G12:H12"/>
    <mergeCell ref="G13:H13"/>
    <mergeCell ref="E23:E25"/>
    <mergeCell ref="H23:H25"/>
    <mergeCell ref="C45:H45"/>
    <mergeCell ref="C48:H48"/>
    <mergeCell ref="C46:G46"/>
    <mergeCell ref="H29:H31"/>
    <mergeCell ref="D30:D31"/>
    <mergeCell ref="D24:D25"/>
    <mergeCell ref="C26:C28"/>
    <mergeCell ref="D26:D28"/>
    <mergeCell ref="E26:E28"/>
    <mergeCell ref="F26:F28"/>
    <mergeCell ref="G26:G28"/>
    <mergeCell ref="C23:C25"/>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4"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48"/>
  <sheetViews>
    <sheetView showGridLines="0" showZeros="0" showRuler="0" view="pageLayout" topLeftCell="A19" zoomScale="70" zoomScalePageLayoutView="70" workbookViewId="0">
      <selection activeCell="B39" sqref="B39:F39"/>
    </sheetView>
  </sheetViews>
  <sheetFormatPr baseColWidth="10" defaultColWidth="11.44140625" defaultRowHeight="14.4"/>
  <cols>
    <col min="1" max="1" width="1.6640625" style="50" customWidth="1"/>
    <col min="2" max="2" width="11.44140625" style="50"/>
    <col min="3" max="3" width="9.33203125" style="50" customWidth="1"/>
    <col min="4" max="4" width="18.33203125" style="50" customWidth="1"/>
    <col min="5" max="5" width="9.6640625" style="50" customWidth="1"/>
    <col min="6" max="6" width="14" style="50" customWidth="1"/>
    <col min="7" max="7" width="6.5546875" style="50" customWidth="1"/>
    <col min="8" max="8" width="15.5546875" style="50" customWidth="1"/>
    <col min="9" max="9" width="7.33203125" style="50" customWidth="1"/>
    <col min="10" max="16384" width="11.44140625" style="50"/>
  </cols>
  <sheetData>
    <row r="1" spans="1:9" ht="4.5" customHeight="1"/>
    <row r="2" spans="1:9" ht="15" customHeight="1">
      <c r="A2" s="50" t="s">
        <v>23</v>
      </c>
      <c r="D2" s="462"/>
      <c r="E2" s="462"/>
      <c r="F2" s="462"/>
      <c r="G2" s="462"/>
    </row>
    <row r="3" spans="1:9" ht="15.75" customHeight="1">
      <c r="A3" s="463"/>
      <c r="B3" s="463"/>
      <c r="C3" s="463"/>
      <c r="D3" s="462"/>
      <c r="E3" s="462"/>
      <c r="F3" s="462"/>
      <c r="G3" s="462"/>
    </row>
    <row r="4" spans="1:9" ht="15" customHeight="1">
      <c r="A4" s="463"/>
      <c r="B4" s="463"/>
      <c r="C4" s="463"/>
      <c r="D4" s="462"/>
      <c r="E4" s="462"/>
      <c r="F4" s="462"/>
      <c r="G4" s="462"/>
    </row>
    <row r="5" spans="1:9">
      <c r="D5" s="464"/>
      <c r="E5" s="464"/>
      <c r="F5" s="464"/>
      <c r="G5" s="464"/>
    </row>
    <row r="6" spans="1:9" ht="6.75" customHeight="1">
      <c r="B6" s="51"/>
      <c r="C6" s="51"/>
      <c r="D6" s="51"/>
      <c r="E6" s="51"/>
      <c r="F6" s="51"/>
      <c r="G6" s="51"/>
      <c r="H6" s="51"/>
      <c r="I6" s="51"/>
    </row>
    <row r="7" spans="1:9" ht="2.25" customHeight="1"/>
    <row r="8" spans="1:9" ht="2.25" customHeight="1"/>
    <row r="9" spans="1:9" ht="17.25" customHeight="1">
      <c r="A9" s="52"/>
      <c r="B9" s="52" t="s">
        <v>24</v>
      </c>
      <c r="C9" s="52"/>
      <c r="D9" s="53"/>
      <c r="E9" s="455">
        <f>[2]GROSSESSE!E12</f>
        <v>0</v>
      </c>
      <c r="F9" s="455"/>
      <c r="G9" s="455"/>
      <c r="H9" s="455"/>
      <c r="I9" s="52"/>
    </row>
    <row r="10" spans="1:9" s="57" customFormat="1" ht="4.5" customHeight="1">
      <c r="A10" s="53"/>
      <c r="B10" s="365"/>
      <c r="C10" s="365"/>
      <c r="D10" s="55"/>
      <c r="E10" s="56"/>
      <c r="F10" s="55"/>
      <c r="G10" s="56"/>
      <c r="H10" s="55"/>
      <c r="I10" s="56"/>
    </row>
    <row r="11" spans="1:9" ht="22.95" customHeight="1">
      <c r="A11" s="52"/>
      <c r="B11" s="614" t="s">
        <v>242</v>
      </c>
      <c r="C11" s="614"/>
      <c r="D11" s="614"/>
      <c r="E11" s="615">
        <f>CORPORATE!E12</f>
        <v>0</v>
      </c>
      <c r="F11" s="615"/>
      <c r="G11" s="615"/>
      <c r="H11" s="615"/>
      <c r="I11" s="615"/>
    </row>
    <row r="12" spans="1:9" s="57" customFormat="1" ht="6.6" customHeight="1">
      <c r="A12" s="53"/>
      <c r="B12" s="367"/>
      <c r="C12" s="367"/>
      <c r="D12" s="368"/>
      <c r="E12" s="368"/>
      <c r="F12" s="368"/>
      <c r="G12" s="368"/>
      <c r="H12" s="368"/>
      <c r="I12" s="368"/>
    </row>
    <row r="13" spans="1:9" ht="3.6" customHeight="1">
      <c r="A13" s="52"/>
      <c r="B13" s="368"/>
      <c r="C13" s="368"/>
      <c r="D13" s="368"/>
      <c r="E13" s="368"/>
      <c r="F13" s="369"/>
      <c r="G13" s="369"/>
      <c r="H13" s="368"/>
      <c r="I13" s="368"/>
    </row>
    <row r="14" spans="1:9" ht="8.4" customHeight="1">
      <c r="A14" s="52"/>
      <c r="B14" s="368"/>
      <c r="C14" s="368"/>
      <c r="D14" s="368"/>
      <c r="E14" s="368"/>
      <c r="F14" s="368"/>
      <c r="G14" s="368"/>
      <c r="H14" s="368"/>
      <c r="I14" s="368"/>
    </row>
    <row r="15" spans="1:9" s="57" customFormat="1" ht="17.399999999999999" customHeight="1">
      <c r="A15" s="53"/>
      <c r="B15" s="368" t="s">
        <v>27</v>
      </c>
      <c r="C15" s="368"/>
      <c r="D15" s="370">
        <f>CORPORATE!D28</f>
        <v>0</v>
      </c>
      <c r="E15" s="368"/>
      <c r="F15" s="369" t="s">
        <v>1</v>
      </c>
      <c r="G15" s="617" t="str">
        <f>CONTRAT!D20</f>
        <v>CORPORATE</v>
      </c>
      <c r="H15" s="617"/>
      <c r="I15" s="617"/>
    </row>
    <row r="16" spans="1:9" ht="8.4" customHeight="1">
      <c r="A16" s="52"/>
      <c r="B16" s="368"/>
      <c r="C16" s="368"/>
      <c r="D16" s="371"/>
      <c r="E16" s="368"/>
      <c r="F16" s="368"/>
      <c r="G16" s="369"/>
      <c r="H16" s="369"/>
      <c r="I16" s="369"/>
    </row>
    <row r="17" spans="1:9" ht="9" customHeight="1">
      <c r="A17" s="52"/>
      <c r="B17" s="56"/>
      <c r="C17" s="56"/>
      <c r="D17" s="366"/>
      <c r="E17" s="56"/>
      <c r="F17" s="366"/>
      <c r="G17" s="366"/>
      <c r="H17" s="56"/>
      <c r="I17" s="56"/>
    </row>
    <row r="18" spans="1:9" ht="24" customHeight="1">
      <c r="A18" s="52"/>
      <c r="B18" s="56" t="s">
        <v>233</v>
      </c>
      <c r="C18" s="372"/>
      <c r="D18" s="366" t="s">
        <v>234</v>
      </c>
      <c r="E18" s="372"/>
      <c r="F18" s="618" t="s">
        <v>235</v>
      </c>
      <c r="G18" s="618"/>
      <c r="H18" s="618"/>
      <c r="I18" s="618"/>
    </row>
    <row r="19" spans="1:9" s="57" customFormat="1" ht="3" customHeight="1">
      <c r="A19" s="53"/>
      <c r="B19" s="56"/>
      <c r="C19" s="56"/>
      <c r="D19" s="366"/>
      <c r="E19" s="366"/>
      <c r="F19" s="366"/>
      <c r="G19" s="366"/>
      <c r="H19" s="350"/>
      <c r="I19" s="302"/>
    </row>
    <row r="20" spans="1:9" ht="9.6" customHeight="1">
      <c r="A20" s="52"/>
      <c r="B20" s="373"/>
      <c r="C20" s="373"/>
      <c r="D20" s="374"/>
      <c r="E20" s="373"/>
      <c r="F20" s="373"/>
      <c r="G20" s="375"/>
      <c r="H20" s="373"/>
      <c r="I20" s="373"/>
    </row>
    <row r="21" spans="1:9" s="57" customFormat="1" ht="3" customHeight="1">
      <c r="A21" s="53"/>
      <c r="B21" s="376"/>
      <c r="C21" s="376"/>
      <c r="D21" s="374"/>
      <c r="E21" s="374"/>
      <c r="F21" s="374"/>
      <c r="G21" s="377"/>
      <c r="H21" s="374"/>
      <c r="I21" s="374"/>
    </row>
    <row r="22" spans="1:9" s="57" customFormat="1" ht="15" customHeight="1">
      <c r="A22" s="53"/>
      <c r="B22" s="495" t="s">
        <v>236</v>
      </c>
      <c r="C22" s="619"/>
      <c r="D22" s="619"/>
      <c r="E22" s="619"/>
      <c r="F22" s="619"/>
      <c r="G22" s="619"/>
      <c r="H22" s="619"/>
      <c r="I22" s="619"/>
    </row>
    <row r="23" spans="1:9" s="57" customFormat="1" ht="12" customHeight="1">
      <c r="A23" s="53"/>
      <c r="B23" s="619" t="s">
        <v>237</v>
      </c>
      <c r="C23" s="619"/>
      <c r="D23" s="619"/>
      <c r="E23" s="619"/>
      <c r="F23" s="619"/>
      <c r="G23" s="619"/>
      <c r="H23" s="619"/>
      <c r="I23" s="619"/>
    </row>
    <row r="24" spans="1:9" s="57" customFormat="1" ht="5.25" customHeight="1">
      <c r="A24" s="53"/>
      <c r="B24" s="56"/>
      <c r="C24" s="56"/>
      <c r="D24" s="56"/>
      <c r="E24" s="56"/>
      <c r="F24" s="56"/>
      <c r="G24" s="56"/>
      <c r="H24" s="56"/>
      <c r="I24" s="56"/>
    </row>
    <row r="25" spans="1:9" ht="15" customHeight="1">
      <c r="A25" s="52"/>
      <c r="B25" s="56"/>
      <c r="C25" s="56"/>
      <c r="D25" s="56"/>
      <c r="E25" s="56"/>
      <c r="F25" s="366"/>
      <c r="G25" s="366"/>
      <c r="H25" s="56"/>
      <c r="I25" s="56"/>
    </row>
    <row r="26" spans="1:9" ht="29.25" customHeight="1">
      <c r="A26" s="52"/>
      <c r="B26" s="620" t="s">
        <v>238</v>
      </c>
      <c r="C26" s="620"/>
      <c r="D26" s="620"/>
      <c r="E26" s="620"/>
      <c r="F26" s="620"/>
      <c r="G26" s="620"/>
      <c r="H26" s="620"/>
      <c r="I26" s="620"/>
    </row>
    <row r="27" spans="1:9" s="12" customFormat="1" ht="66.75" customHeight="1">
      <c r="A27" s="11"/>
      <c r="B27" s="620"/>
      <c r="C27" s="620"/>
      <c r="D27" s="620"/>
      <c r="E27" s="620"/>
      <c r="F27" s="620"/>
      <c r="G27" s="620"/>
      <c r="H27" s="620"/>
      <c r="I27" s="620"/>
    </row>
    <row r="28" spans="1:9" ht="1.5" customHeight="1">
      <c r="A28" s="52"/>
      <c r="B28" s="620"/>
      <c r="C28" s="620"/>
      <c r="D28" s="620"/>
      <c r="E28" s="620"/>
      <c r="F28" s="620"/>
      <c r="G28" s="620"/>
      <c r="H28" s="620"/>
      <c r="I28" s="620"/>
    </row>
    <row r="29" spans="1:9" ht="25.5" customHeight="1">
      <c r="A29" s="52"/>
      <c r="B29" s="620"/>
      <c r="C29" s="620"/>
      <c r="D29" s="620"/>
      <c r="E29" s="620"/>
      <c r="F29" s="620"/>
      <c r="G29" s="620"/>
      <c r="H29" s="620"/>
      <c r="I29" s="620"/>
    </row>
    <row r="30" spans="1:9" s="57" customFormat="1" ht="42" customHeight="1">
      <c r="A30" s="53"/>
      <c r="B30" s="620"/>
      <c r="C30" s="620"/>
      <c r="D30" s="620"/>
      <c r="E30" s="620"/>
      <c r="F30" s="620"/>
      <c r="G30" s="620"/>
      <c r="H30" s="620"/>
      <c r="I30" s="620"/>
    </row>
    <row r="31" spans="1:9" ht="107.4" customHeight="1">
      <c r="A31" s="52"/>
      <c r="B31" s="620"/>
      <c r="C31" s="620"/>
      <c r="D31" s="620"/>
      <c r="E31" s="620"/>
      <c r="F31" s="620"/>
      <c r="G31" s="620"/>
      <c r="H31" s="620"/>
      <c r="I31" s="620"/>
    </row>
    <row r="32" spans="1:9" s="57" customFormat="1" ht="8.25" customHeight="1">
      <c r="A32" s="53"/>
      <c r="B32" s="378"/>
      <c r="C32" s="378"/>
      <c r="D32" s="378"/>
      <c r="E32" s="378"/>
      <c r="F32" s="378"/>
      <c r="G32" s="378"/>
      <c r="H32" s="378"/>
      <c r="I32" s="378"/>
    </row>
    <row r="33" spans="1:9" ht="5.4" customHeight="1">
      <c r="A33" s="52"/>
      <c r="B33" s="378"/>
      <c r="C33" s="378"/>
      <c r="D33" s="378"/>
      <c r="E33" s="378"/>
      <c r="F33" s="378"/>
      <c r="G33" s="378"/>
      <c r="H33" s="378"/>
      <c r="I33" s="378"/>
    </row>
    <row r="34" spans="1:9" s="57" customFormat="1" ht="35.4" customHeight="1">
      <c r="A34" s="53"/>
      <c r="B34" s="616" t="s">
        <v>239</v>
      </c>
      <c r="C34" s="616"/>
      <c r="D34" s="616"/>
      <c r="E34" s="616"/>
      <c r="F34" s="616"/>
      <c r="G34" s="616"/>
      <c r="H34" s="616"/>
      <c r="I34" s="616"/>
    </row>
    <row r="35" spans="1:9" ht="15.75" customHeight="1">
      <c r="A35" s="52"/>
      <c r="B35" s="379" t="s">
        <v>240</v>
      </c>
      <c r="C35" s="379"/>
      <c r="D35" s="379"/>
      <c r="E35" s="379"/>
      <c r="F35" s="379"/>
      <c r="G35" s="379"/>
      <c r="H35" s="379"/>
      <c r="I35" s="379"/>
    </row>
    <row r="36" spans="1:9" ht="6" customHeight="1">
      <c r="A36" s="52"/>
      <c r="B36" s="56"/>
      <c r="C36" s="56"/>
      <c r="D36" s="380"/>
      <c r="E36" s="380"/>
      <c r="F36" s="380"/>
      <c r="G36" s="380"/>
      <c r="H36" s="380"/>
      <c r="I36" s="56"/>
    </row>
    <row r="37" spans="1:9" s="57" customFormat="1" ht="15" customHeight="1">
      <c r="A37" s="53"/>
      <c r="B37" s="484" t="s">
        <v>39</v>
      </c>
      <c r="C37" s="484"/>
      <c r="D37" s="484"/>
      <c r="E37" s="484"/>
      <c r="F37" s="484"/>
      <c r="G37" s="50"/>
      <c r="H37" s="458" t="s">
        <v>40</v>
      </c>
      <c r="I37" s="458"/>
    </row>
    <row r="38" spans="1:9" s="57" customFormat="1" ht="18.75" customHeight="1">
      <c r="A38" s="62"/>
      <c r="B38" s="508">
        <f>E11</f>
        <v>0</v>
      </c>
      <c r="C38" s="508"/>
      <c r="D38" s="508"/>
      <c r="E38" s="508"/>
      <c r="F38" s="508"/>
      <c r="G38" s="56"/>
      <c r="H38" s="520" t="s">
        <v>241</v>
      </c>
      <c r="I38" s="520"/>
    </row>
    <row r="39" spans="1:9">
      <c r="A39" s="52"/>
      <c r="B39" s="484" t="s">
        <v>41</v>
      </c>
      <c r="C39" s="484"/>
      <c r="D39" s="484"/>
      <c r="E39" s="484"/>
      <c r="F39" s="484"/>
      <c r="G39" s="57"/>
      <c r="H39" s="56" t="s">
        <v>42</v>
      </c>
      <c r="I39" s="43"/>
    </row>
    <row r="40" spans="1:9" s="57" customFormat="1" ht="56.25" customHeight="1">
      <c r="A40" s="53"/>
      <c r="B40" s="519"/>
      <c r="C40" s="519"/>
      <c r="D40" s="519"/>
      <c r="E40" s="519"/>
      <c r="F40" s="519"/>
      <c r="G40" s="56"/>
      <c r="H40" s="520"/>
      <c r="I40" s="520"/>
    </row>
    <row r="41" spans="1:9">
      <c r="A41" s="52"/>
      <c r="B41" s="519"/>
      <c r="C41" s="519"/>
      <c r="D41" s="519"/>
      <c r="E41" s="519"/>
      <c r="F41" s="519"/>
      <c r="H41" s="520"/>
      <c r="I41" s="520"/>
    </row>
    <row r="42" spans="1:9" ht="12.75" customHeight="1">
      <c r="A42" s="58"/>
      <c r="B42" s="484"/>
      <c r="C42" s="484"/>
      <c r="D42" s="484"/>
      <c r="E42" s="484"/>
      <c r="F42" s="484"/>
      <c r="G42" s="484"/>
      <c r="H42" s="484"/>
      <c r="I42" s="484"/>
    </row>
    <row r="43" spans="1:9">
      <c r="A43" s="52"/>
      <c r="B43" s="53"/>
      <c r="C43" s="57"/>
      <c r="D43" s="57"/>
      <c r="E43" s="57"/>
      <c r="F43" s="57"/>
      <c r="G43" s="57"/>
      <c r="H43" s="57"/>
      <c r="I43" s="57"/>
    </row>
    <row r="44" spans="1:9">
      <c r="A44" s="52"/>
      <c r="B44" s="53"/>
      <c r="C44" s="57"/>
      <c r="D44" s="57"/>
      <c r="E44" s="57"/>
      <c r="F44" s="57"/>
      <c r="G44" s="57"/>
      <c r="H44" s="57"/>
      <c r="I44" s="57"/>
    </row>
    <row r="45" spans="1:9">
      <c r="A45" s="52"/>
      <c r="B45" s="53"/>
      <c r="C45" s="57"/>
      <c r="D45" s="57"/>
      <c r="E45" s="57"/>
      <c r="F45" s="57"/>
      <c r="G45" s="57"/>
      <c r="H45" s="57"/>
      <c r="I45" s="57"/>
    </row>
    <row r="46" spans="1:9">
      <c r="B46" s="57"/>
      <c r="C46" s="57"/>
      <c r="D46" s="57"/>
      <c r="E46" s="57"/>
      <c r="F46" s="57"/>
      <c r="G46" s="57"/>
      <c r="H46" s="57"/>
      <c r="I46" s="57"/>
    </row>
    <row r="47" spans="1:9">
      <c r="B47" s="57"/>
      <c r="C47" s="57"/>
      <c r="D47" s="57"/>
      <c r="E47" s="57"/>
      <c r="F47" s="57"/>
      <c r="G47" s="57"/>
      <c r="H47" s="57"/>
      <c r="I47" s="57"/>
    </row>
    <row r="48" spans="1:9">
      <c r="B48" s="57"/>
      <c r="C48" s="57"/>
      <c r="D48" s="57"/>
      <c r="E48" s="57"/>
      <c r="F48" s="57"/>
      <c r="G48" s="57"/>
      <c r="H48" s="57"/>
      <c r="I48" s="57"/>
    </row>
  </sheetData>
  <sheetProtection selectLockedCells="1" selectUnlockedCells="1"/>
  <mergeCells count="21">
    <mergeCell ref="D2:G4"/>
    <mergeCell ref="A3:C3"/>
    <mergeCell ref="A4:C4"/>
    <mergeCell ref="D5:G5"/>
    <mergeCell ref="E9:H9"/>
    <mergeCell ref="B39:F39"/>
    <mergeCell ref="B40:F41"/>
    <mergeCell ref="H40:I41"/>
    <mergeCell ref="B42:I42"/>
    <mergeCell ref="B11:D11"/>
    <mergeCell ref="E11:I11"/>
    <mergeCell ref="B38:F38"/>
    <mergeCell ref="B34:I34"/>
    <mergeCell ref="B37:F37"/>
    <mergeCell ref="H37:I37"/>
    <mergeCell ref="H38:I38"/>
    <mergeCell ref="G15:I15"/>
    <mergeCell ref="F18:I18"/>
    <mergeCell ref="B22:I22"/>
    <mergeCell ref="B23:I23"/>
    <mergeCell ref="B26:I31"/>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49"/>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79"/>
  <sheetViews>
    <sheetView topLeftCell="A40" zoomScale="85" zoomScaleNormal="85" workbookViewId="0">
      <selection activeCell="A13" sqref="A1:XFD1048576"/>
    </sheetView>
  </sheetViews>
  <sheetFormatPr baseColWidth="10" defaultRowHeight="14.4"/>
  <cols>
    <col min="1" max="1" width="18.33203125" style="49" customWidth="1"/>
    <col min="2" max="2" width="56.5546875" style="49" customWidth="1"/>
    <col min="3" max="3" width="18.5546875" style="297" customWidth="1"/>
    <col min="4" max="4" width="48.33203125" style="280" customWidth="1"/>
    <col min="5" max="5" width="1.33203125" style="49" customWidth="1"/>
    <col min="6" max="6" width="14.5546875" style="298" customWidth="1"/>
    <col min="7" max="7" width="17.33203125" style="299" customWidth="1"/>
    <col min="8" max="8" width="13.6640625" style="49" customWidth="1"/>
    <col min="9" max="16384" width="11.5546875" style="49"/>
  </cols>
  <sheetData>
    <row r="1" spans="1:18" ht="21">
      <c r="A1" s="278" t="s">
        <v>97</v>
      </c>
      <c r="C1" s="279"/>
      <c r="F1" s="281"/>
      <c r="G1" s="282"/>
    </row>
    <row r="2" spans="1:18" ht="18">
      <c r="A2" s="283"/>
      <c r="C2" s="279"/>
      <c r="F2" s="281"/>
      <c r="G2" s="282"/>
    </row>
    <row r="3" spans="1:18" ht="18">
      <c r="A3" s="283"/>
      <c r="B3" s="49" t="s">
        <v>332</v>
      </c>
      <c r="C3" s="279"/>
      <c r="F3" s="281"/>
      <c r="G3" s="282"/>
    </row>
    <row r="4" spans="1:18" ht="18">
      <c r="A4" s="283"/>
      <c r="C4" s="279"/>
      <c r="F4" s="281"/>
      <c r="G4" s="282"/>
    </row>
    <row r="5" spans="1:18" ht="18">
      <c r="A5" s="284" t="s">
        <v>98</v>
      </c>
      <c r="C5" s="279"/>
      <c r="F5" s="621" t="s">
        <v>99</v>
      </c>
      <c r="G5" s="621"/>
    </row>
    <row r="6" spans="1:18">
      <c r="C6" s="279"/>
      <c r="F6" s="281"/>
      <c r="G6" s="282"/>
      <c r="P6" s="49" t="s">
        <v>51</v>
      </c>
      <c r="Q6" s="49" t="s">
        <v>51</v>
      </c>
      <c r="R6" s="49" t="s">
        <v>52</v>
      </c>
    </row>
    <row r="7" spans="1:18" ht="31.2">
      <c r="A7" s="285" t="s">
        <v>100</v>
      </c>
      <c r="B7" s="286" t="s">
        <v>72</v>
      </c>
      <c r="C7" s="287" t="s">
        <v>101</v>
      </c>
      <c r="D7" s="288" t="s">
        <v>102</v>
      </c>
      <c r="E7" s="289"/>
      <c r="F7" s="290" t="s">
        <v>103</v>
      </c>
      <c r="G7" s="291" t="s">
        <v>104</v>
      </c>
      <c r="Q7" s="65"/>
    </row>
    <row r="8" spans="1:18">
      <c r="A8" s="387" t="s">
        <v>105</v>
      </c>
      <c r="B8" s="320" t="s">
        <v>333</v>
      </c>
      <c r="C8" s="321">
        <v>180</v>
      </c>
      <c r="D8" s="322" t="s">
        <v>205</v>
      </c>
      <c r="F8" s="292"/>
      <c r="G8" s="293" t="str">
        <f t="shared" ref="G8:G24" si="0">IF(ISERROR(C8/F8),"",C8/F8)</f>
        <v/>
      </c>
      <c r="H8" s="292"/>
      <c r="R8" s="294">
        <v>43358</v>
      </c>
    </row>
    <row r="9" spans="1:18">
      <c r="A9" s="387" t="s">
        <v>60</v>
      </c>
      <c r="B9" s="320" t="s">
        <v>334</v>
      </c>
      <c r="C9" s="321">
        <v>230</v>
      </c>
      <c r="D9" s="322" t="s">
        <v>106</v>
      </c>
      <c r="F9" s="292"/>
      <c r="G9" s="293" t="str">
        <f t="shared" si="0"/>
        <v/>
      </c>
      <c r="H9" s="292"/>
      <c r="R9" s="294">
        <v>43358</v>
      </c>
    </row>
    <row r="10" spans="1:18">
      <c r="A10" s="387" t="s">
        <v>107</v>
      </c>
      <c r="B10" s="320" t="s">
        <v>335</v>
      </c>
      <c r="C10" s="321">
        <v>280</v>
      </c>
      <c r="D10" s="322" t="s">
        <v>298</v>
      </c>
      <c r="F10" s="292"/>
      <c r="G10" s="293" t="str">
        <f t="shared" si="0"/>
        <v/>
      </c>
      <c r="H10" s="292"/>
      <c r="R10" s="49" t="s">
        <v>58</v>
      </c>
    </row>
    <row r="11" spans="1:18">
      <c r="A11" s="388" t="s">
        <v>108</v>
      </c>
      <c r="B11" s="325" t="s">
        <v>200</v>
      </c>
      <c r="C11" s="326">
        <v>95</v>
      </c>
      <c r="D11" s="327" t="s">
        <v>201</v>
      </c>
      <c r="F11" s="292"/>
      <c r="G11" s="293" t="str">
        <f t="shared" si="0"/>
        <v/>
      </c>
      <c r="H11" s="292"/>
      <c r="P11" s="295">
        <v>0</v>
      </c>
      <c r="Q11" s="295">
        <v>0.25</v>
      </c>
    </row>
    <row r="12" spans="1:18">
      <c r="A12" s="388" t="s">
        <v>110</v>
      </c>
      <c r="B12" s="325" t="s">
        <v>211</v>
      </c>
      <c r="C12" s="326">
        <v>120</v>
      </c>
      <c r="D12" s="327" t="s">
        <v>202</v>
      </c>
      <c r="F12" s="292"/>
      <c r="G12" s="293" t="str">
        <f t="shared" si="0"/>
        <v/>
      </c>
      <c r="H12" s="292"/>
      <c r="P12" s="49" t="e">
        <f>VLOOKUP(#REF!,'[3]BASE PRODUITS'!A6:E691,3,0)</f>
        <v>#REF!</v>
      </c>
      <c r="Q12" s="49" t="e">
        <f>VLOOKUP(#REF!,'[3]BASE PRODUITS'!A6:E691,3,0)</f>
        <v>#REF!</v>
      </c>
    </row>
    <row r="13" spans="1:18">
      <c r="A13" s="388" t="s">
        <v>112</v>
      </c>
      <c r="B13" s="325" t="s">
        <v>336</v>
      </c>
      <c r="C13" s="326">
        <v>210</v>
      </c>
      <c r="D13" s="327" t="s">
        <v>203</v>
      </c>
      <c r="F13" s="292"/>
      <c r="G13" s="293" t="str">
        <f t="shared" si="0"/>
        <v/>
      </c>
      <c r="H13" s="292"/>
      <c r="P13" s="296" t="s">
        <v>15</v>
      </c>
      <c r="Q13" s="49" t="s">
        <v>68</v>
      </c>
    </row>
    <row r="14" spans="1:18">
      <c r="A14" s="388" t="s">
        <v>114</v>
      </c>
      <c r="B14" s="432" t="s">
        <v>337</v>
      </c>
      <c r="C14" s="326">
        <v>260</v>
      </c>
      <c r="D14" s="327" t="s">
        <v>204</v>
      </c>
      <c r="F14" s="292"/>
      <c r="G14" s="293" t="str">
        <f t="shared" si="0"/>
        <v/>
      </c>
      <c r="H14" s="292"/>
    </row>
    <row r="15" spans="1:18">
      <c r="A15" s="389" t="s">
        <v>116</v>
      </c>
      <c r="B15" s="328" t="s">
        <v>338</v>
      </c>
      <c r="C15" s="329">
        <v>230</v>
      </c>
      <c r="D15" s="330" t="s">
        <v>118</v>
      </c>
      <c r="F15" s="292"/>
      <c r="G15" s="293" t="str">
        <f t="shared" si="0"/>
        <v/>
      </c>
      <c r="H15" s="292"/>
      <c r="P15" s="294">
        <v>43386</v>
      </c>
    </row>
    <row r="16" spans="1:18">
      <c r="A16" s="389" t="s">
        <v>117</v>
      </c>
      <c r="B16" s="328" t="s">
        <v>339</v>
      </c>
      <c r="C16" s="329">
        <v>280</v>
      </c>
      <c r="D16" s="330" t="s">
        <v>119</v>
      </c>
      <c r="F16" s="292"/>
      <c r="G16" s="293" t="str">
        <f t="shared" si="0"/>
        <v/>
      </c>
      <c r="H16" s="292"/>
    </row>
    <row r="17" spans="1:8">
      <c r="A17" s="389" t="s">
        <v>61</v>
      </c>
      <c r="B17" s="328" t="s">
        <v>340</v>
      </c>
      <c r="C17" s="329">
        <v>330</v>
      </c>
      <c r="D17" s="330" t="s">
        <v>121</v>
      </c>
      <c r="F17" s="292"/>
      <c r="G17" s="293" t="str">
        <f t="shared" si="0"/>
        <v/>
      </c>
      <c r="H17" s="292"/>
    </row>
    <row r="18" spans="1:8">
      <c r="A18" s="390" t="s">
        <v>120</v>
      </c>
      <c r="B18" s="332" t="s">
        <v>341</v>
      </c>
      <c r="C18" s="333">
        <v>180</v>
      </c>
      <c r="D18" s="334" t="s">
        <v>125</v>
      </c>
      <c r="F18" s="292"/>
      <c r="G18" s="293" t="str">
        <f t="shared" si="0"/>
        <v/>
      </c>
      <c r="H18" s="292"/>
    </row>
    <row r="19" spans="1:8">
      <c r="A19" s="390" t="s">
        <v>122</v>
      </c>
      <c r="B19" s="332" t="s">
        <v>342</v>
      </c>
      <c r="C19" s="333">
        <v>230</v>
      </c>
      <c r="D19" s="334" t="s">
        <v>127</v>
      </c>
      <c r="F19" s="292"/>
      <c r="G19" s="293" t="str">
        <f t="shared" si="0"/>
        <v/>
      </c>
      <c r="H19" s="292"/>
    </row>
    <row r="20" spans="1:8">
      <c r="A20" s="390" t="s">
        <v>123</v>
      </c>
      <c r="B20" s="332" t="s">
        <v>343</v>
      </c>
      <c r="C20" s="333">
        <v>280</v>
      </c>
      <c r="D20" s="334" t="s">
        <v>129</v>
      </c>
      <c r="F20" s="292"/>
      <c r="G20" s="293" t="str">
        <f t="shared" si="0"/>
        <v/>
      </c>
      <c r="H20" s="292"/>
    </row>
    <row r="21" spans="1:8">
      <c r="A21" s="391" t="s">
        <v>124</v>
      </c>
      <c r="B21" s="335" t="s">
        <v>344</v>
      </c>
      <c r="C21" s="336">
        <v>180</v>
      </c>
      <c r="D21" s="337" t="s">
        <v>111</v>
      </c>
      <c r="F21" s="292"/>
      <c r="G21" s="293" t="str">
        <f t="shared" si="0"/>
        <v/>
      </c>
      <c r="H21" s="292"/>
    </row>
    <row r="22" spans="1:8">
      <c r="A22" s="391" t="s">
        <v>126</v>
      </c>
      <c r="B22" s="335" t="s">
        <v>345</v>
      </c>
      <c r="C22" s="336">
        <v>230</v>
      </c>
      <c r="D22" s="337" t="s">
        <v>113</v>
      </c>
      <c r="F22" s="292"/>
      <c r="G22" s="293" t="str">
        <f t="shared" si="0"/>
        <v/>
      </c>
      <c r="H22" s="292"/>
    </row>
    <row r="23" spans="1:8">
      <c r="A23" s="391" t="s">
        <v>128</v>
      </c>
      <c r="B23" s="335" t="s">
        <v>346</v>
      </c>
      <c r="C23" s="336">
        <v>280</v>
      </c>
      <c r="D23" s="337" t="s">
        <v>115</v>
      </c>
      <c r="F23" s="292"/>
      <c r="G23" s="293" t="str">
        <f t="shared" si="0"/>
        <v/>
      </c>
      <c r="H23" s="292"/>
    </row>
    <row r="24" spans="1:8">
      <c r="A24" s="388" t="s">
        <v>130</v>
      </c>
      <c r="B24" s="325" t="s">
        <v>347</v>
      </c>
      <c r="C24" s="338">
        <v>210</v>
      </c>
      <c r="D24" s="327" t="s">
        <v>205</v>
      </c>
      <c r="F24" s="292"/>
      <c r="G24" s="293" t="str">
        <f t="shared" si="0"/>
        <v/>
      </c>
    </row>
    <row r="25" spans="1:8">
      <c r="A25" s="388" t="s">
        <v>131</v>
      </c>
      <c r="B25" s="339" t="s">
        <v>348</v>
      </c>
      <c r="C25" s="340">
        <v>260</v>
      </c>
      <c r="D25" s="341" t="s">
        <v>206</v>
      </c>
      <c r="E25" s="315"/>
      <c r="F25" s="316"/>
    </row>
    <row r="26" spans="1:8">
      <c r="A26" s="388" t="s">
        <v>134</v>
      </c>
      <c r="B26" s="339" t="s">
        <v>349</v>
      </c>
      <c r="C26" s="340">
        <v>310</v>
      </c>
      <c r="D26" s="341" t="s">
        <v>207</v>
      </c>
    </row>
    <row r="27" spans="1:8">
      <c r="A27" s="392" t="s">
        <v>212</v>
      </c>
      <c r="B27" s="393" t="s">
        <v>299</v>
      </c>
      <c r="C27" s="394">
        <v>250</v>
      </c>
      <c r="D27" s="395" t="s">
        <v>300</v>
      </c>
    </row>
    <row r="28" spans="1:8">
      <c r="A28" s="396" t="s">
        <v>136</v>
      </c>
      <c r="B28" s="397" t="s">
        <v>350</v>
      </c>
      <c r="C28" s="398">
        <v>210</v>
      </c>
      <c r="D28" s="399" t="s">
        <v>301</v>
      </c>
    </row>
    <row r="29" spans="1:8">
      <c r="A29" s="396" t="s">
        <v>137</v>
      </c>
      <c r="B29" s="397" t="s">
        <v>351</v>
      </c>
      <c r="C29" s="398">
        <v>260</v>
      </c>
      <c r="D29" s="399" t="s">
        <v>302</v>
      </c>
    </row>
    <row r="30" spans="1:8">
      <c r="A30" s="389" t="s">
        <v>138</v>
      </c>
      <c r="B30" s="328" t="s">
        <v>303</v>
      </c>
      <c r="C30" s="329">
        <v>100</v>
      </c>
      <c r="D30" s="330" t="s">
        <v>304</v>
      </c>
    </row>
    <row r="31" spans="1:8">
      <c r="A31" s="400" t="s">
        <v>139</v>
      </c>
      <c r="B31" s="345" t="s">
        <v>305</v>
      </c>
      <c r="C31" s="346">
        <v>150</v>
      </c>
      <c r="D31" s="347" t="s">
        <v>306</v>
      </c>
    </row>
    <row r="32" spans="1:8">
      <c r="A32" s="433" t="s">
        <v>140</v>
      </c>
      <c r="B32" s="434" t="s">
        <v>352</v>
      </c>
      <c r="C32" s="435">
        <v>180</v>
      </c>
      <c r="D32" s="436" t="s">
        <v>307</v>
      </c>
    </row>
    <row r="33" spans="1:8">
      <c r="A33" s="433" t="s">
        <v>141</v>
      </c>
      <c r="B33" s="434" t="s">
        <v>353</v>
      </c>
      <c r="C33" s="435">
        <v>230</v>
      </c>
      <c r="D33" s="436" t="s">
        <v>308</v>
      </c>
    </row>
    <row r="34" spans="1:8">
      <c r="A34" s="433" t="s">
        <v>142</v>
      </c>
      <c r="B34" s="434" t="s">
        <v>354</v>
      </c>
      <c r="C34" s="435">
        <v>280</v>
      </c>
      <c r="D34" s="436" t="s">
        <v>309</v>
      </c>
    </row>
    <row r="35" spans="1:8">
      <c r="A35" s="437" t="s">
        <v>143</v>
      </c>
      <c r="B35" s="438" t="s">
        <v>132</v>
      </c>
      <c r="C35" s="439">
        <v>150</v>
      </c>
      <c r="D35" s="440" t="s">
        <v>133</v>
      </c>
    </row>
    <row r="36" spans="1:8">
      <c r="A36" s="437" t="s">
        <v>144</v>
      </c>
      <c r="B36" s="438" t="s">
        <v>132</v>
      </c>
      <c r="C36" s="439">
        <v>100</v>
      </c>
      <c r="D36" s="440" t="s">
        <v>135</v>
      </c>
    </row>
    <row r="37" spans="1:8">
      <c r="A37" s="437" t="s">
        <v>145</v>
      </c>
      <c r="B37" s="438" t="s">
        <v>146</v>
      </c>
      <c r="C37" s="439">
        <v>10</v>
      </c>
      <c r="D37" s="440" t="s">
        <v>147</v>
      </c>
    </row>
    <row r="38" spans="1:8">
      <c r="A38" s="437" t="s">
        <v>148</v>
      </c>
      <c r="B38" s="438" t="s">
        <v>149</v>
      </c>
      <c r="C38" s="439">
        <v>40</v>
      </c>
      <c r="D38" s="440" t="s">
        <v>150</v>
      </c>
    </row>
    <row r="39" spans="1:8">
      <c r="A39" s="437" t="s">
        <v>151</v>
      </c>
      <c r="B39" s="438" t="s">
        <v>152</v>
      </c>
      <c r="C39" s="439">
        <v>80</v>
      </c>
      <c r="D39" s="440" t="s">
        <v>153</v>
      </c>
    </row>
    <row r="40" spans="1:8">
      <c r="A40" s="390" t="s">
        <v>154</v>
      </c>
      <c r="B40" s="342" t="s">
        <v>213</v>
      </c>
      <c r="C40" s="343"/>
      <c r="D40" s="344"/>
    </row>
    <row r="41" spans="1:8">
      <c r="A41" s="401" t="s">
        <v>155</v>
      </c>
      <c r="B41" s="331" t="s">
        <v>355</v>
      </c>
      <c r="C41" s="323">
        <v>0</v>
      </c>
      <c r="D41" s="324" t="s">
        <v>109</v>
      </c>
      <c r="F41" s="292"/>
      <c r="G41" s="293" t="str">
        <f>IF(ISERROR(C41/F41),"",C41/F41)</f>
        <v/>
      </c>
      <c r="H41" s="292"/>
    </row>
    <row r="42" spans="1:8">
      <c r="A42" s="441" t="s">
        <v>93</v>
      </c>
      <c r="B42" s="442" t="s">
        <v>356</v>
      </c>
      <c r="C42" s="443">
        <v>30</v>
      </c>
      <c r="D42" s="444"/>
    </row>
    <row r="43" spans="1:8">
      <c r="A43" s="441" t="s">
        <v>156</v>
      </c>
      <c r="B43" s="442" t="s">
        <v>357</v>
      </c>
      <c r="C43" s="443">
        <v>20</v>
      </c>
      <c r="D43" s="444"/>
    </row>
    <row r="44" spans="1:8">
      <c r="A44" s="402" t="s">
        <v>310</v>
      </c>
      <c r="B44" s="403" t="s">
        <v>311</v>
      </c>
      <c r="C44" s="404"/>
      <c r="D44" s="405"/>
    </row>
    <row r="45" spans="1:8">
      <c r="A45" s="445" t="s">
        <v>312</v>
      </c>
      <c r="B45" s="65" t="s">
        <v>313</v>
      </c>
      <c r="C45" s="385">
        <v>0</v>
      </c>
      <c r="D45" s="386" t="s">
        <v>314</v>
      </c>
    </row>
    <row r="46" spans="1:8">
      <c r="A46" s="400" t="s">
        <v>79</v>
      </c>
      <c r="B46" s="345" t="s">
        <v>358</v>
      </c>
      <c r="C46" s="346">
        <v>180</v>
      </c>
      <c r="D46" s="347" t="s">
        <v>307</v>
      </c>
    </row>
    <row r="47" spans="1:8">
      <c r="A47" s="400" t="s">
        <v>359</v>
      </c>
      <c r="B47" s="345" t="s">
        <v>360</v>
      </c>
      <c r="C47" s="346">
        <v>230</v>
      </c>
      <c r="D47" s="347" t="s">
        <v>308</v>
      </c>
    </row>
    <row r="48" spans="1:8">
      <c r="A48" s="400" t="s">
        <v>361</v>
      </c>
      <c r="B48" s="345" t="s">
        <v>362</v>
      </c>
      <c r="C48" s="346">
        <v>280</v>
      </c>
      <c r="D48" s="347" t="s">
        <v>309</v>
      </c>
    </row>
    <row r="49" spans="1:4">
      <c r="A49" s="446" t="s">
        <v>363</v>
      </c>
      <c r="B49" s="447" t="s">
        <v>364</v>
      </c>
      <c r="C49" s="394">
        <v>75</v>
      </c>
      <c r="D49" s="395" t="s">
        <v>365</v>
      </c>
    </row>
    <row r="50" spans="1:4">
      <c r="A50" s="446" t="s">
        <v>366</v>
      </c>
      <c r="B50" s="447" t="s">
        <v>367</v>
      </c>
      <c r="C50" s="394">
        <v>75</v>
      </c>
      <c r="D50" s="395" t="s">
        <v>368</v>
      </c>
    </row>
    <row r="51" spans="1:4">
      <c r="A51" s="446" t="s">
        <v>369</v>
      </c>
      <c r="B51" s="447" t="s">
        <v>370</v>
      </c>
      <c r="C51" s="394">
        <v>100</v>
      </c>
      <c r="D51" s="395" t="s">
        <v>371</v>
      </c>
    </row>
    <row r="52" spans="1:4">
      <c r="A52" s="446" t="s">
        <v>372</v>
      </c>
      <c r="B52" s="447" t="s">
        <v>373</v>
      </c>
      <c r="C52" s="394">
        <v>125</v>
      </c>
      <c r="D52" s="395" t="s">
        <v>374</v>
      </c>
    </row>
    <row r="53" spans="1:4">
      <c r="A53" s="446" t="s">
        <v>375</v>
      </c>
      <c r="B53" s="447" t="s">
        <v>376</v>
      </c>
      <c r="C53" s="394">
        <v>75</v>
      </c>
      <c r="D53" s="395" t="s">
        <v>368</v>
      </c>
    </row>
    <row r="54" spans="1:4">
      <c r="A54" s="446" t="s">
        <v>377</v>
      </c>
      <c r="B54" s="447" t="s">
        <v>378</v>
      </c>
      <c r="C54" s="394">
        <v>100</v>
      </c>
      <c r="D54" s="395" t="s">
        <v>371</v>
      </c>
    </row>
    <row r="55" spans="1:4">
      <c r="A55" s="446" t="s">
        <v>379</v>
      </c>
      <c r="B55" s="447" t="s">
        <v>380</v>
      </c>
      <c r="C55" s="394">
        <v>125</v>
      </c>
      <c r="D55" s="395" t="s">
        <v>374</v>
      </c>
    </row>
    <row r="56" spans="1:4">
      <c r="A56" s="446" t="s">
        <v>381</v>
      </c>
      <c r="B56" s="447" t="s">
        <v>382</v>
      </c>
      <c r="C56" s="394">
        <v>75</v>
      </c>
      <c r="D56" s="395" t="s">
        <v>368</v>
      </c>
    </row>
    <row r="57" spans="1:4">
      <c r="A57" s="446" t="s">
        <v>383</v>
      </c>
      <c r="B57" s="447" t="s">
        <v>384</v>
      </c>
      <c r="C57" s="394">
        <v>100</v>
      </c>
      <c r="D57" s="395" t="s">
        <v>371</v>
      </c>
    </row>
    <row r="58" spans="1:4">
      <c r="A58" s="446" t="s">
        <v>385</v>
      </c>
      <c r="B58" s="447" t="s">
        <v>386</v>
      </c>
      <c r="C58" s="394">
        <v>125</v>
      </c>
      <c r="D58" s="395" t="s">
        <v>374</v>
      </c>
    </row>
    <row r="59" spans="1:4">
      <c r="A59" s="446" t="s">
        <v>387</v>
      </c>
      <c r="B59" s="447" t="s">
        <v>388</v>
      </c>
      <c r="C59" s="394">
        <v>75</v>
      </c>
      <c r="D59" s="395" t="s">
        <v>389</v>
      </c>
    </row>
    <row r="60" spans="1:4">
      <c r="A60" s="446" t="s">
        <v>390</v>
      </c>
      <c r="B60" s="447" t="s">
        <v>388</v>
      </c>
      <c r="C60" s="394">
        <v>150</v>
      </c>
      <c r="D60" s="395" t="s">
        <v>391</v>
      </c>
    </row>
    <row r="61" spans="1:4">
      <c r="A61" s="446" t="s">
        <v>392</v>
      </c>
      <c r="B61" s="447" t="s">
        <v>393</v>
      </c>
      <c r="C61" s="394">
        <v>150</v>
      </c>
      <c r="D61" s="395" t="s">
        <v>394</v>
      </c>
    </row>
    <row r="62" spans="1:4">
      <c r="A62" s="392" t="s">
        <v>395</v>
      </c>
      <c r="B62" s="393" t="s">
        <v>396</v>
      </c>
      <c r="C62" s="394">
        <v>90</v>
      </c>
      <c r="D62" s="395" t="s">
        <v>394</v>
      </c>
    </row>
    <row r="63" spans="1:4">
      <c r="A63" s="392" t="s">
        <v>397</v>
      </c>
      <c r="B63" s="393" t="s">
        <v>398</v>
      </c>
      <c r="C63" s="394">
        <v>10</v>
      </c>
      <c r="D63" s="395"/>
    </row>
    <row r="64" spans="1:4">
      <c r="A64" s="392" t="s">
        <v>399</v>
      </c>
      <c r="B64" s="393" t="s">
        <v>400</v>
      </c>
      <c r="C64" s="394">
        <v>75</v>
      </c>
      <c r="D64" s="395" t="s">
        <v>401</v>
      </c>
    </row>
    <row r="65" spans="1:4">
      <c r="A65" s="392" t="s">
        <v>402</v>
      </c>
      <c r="B65" s="393" t="s">
        <v>403</v>
      </c>
      <c r="C65" s="394">
        <v>100</v>
      </c>
      <c r="D65" s="395" t="s">
        <v>404</v>
      </c>
    </row>
    <row r="66" spans="1:4">
      <c r="A66" s="392" t="s">
        <v>405</v>
      </c>
      <c r="B66" s="393" t="s">
        <v>406</v>
      </c>
      <c r="C66" s="394">
        <v>75</v>
      </c>
      <c r="D66" s="395" t="s">
        <v>401</v>
      </c>
    </row>
    <row r="67" spans="1:4">
      <c r="A67" s="392" t="s">
        <v>407</v>
      </c>
      <c r="B67" s="393" t="s">
        <v>408</v>
      </c>
      <c r="C67" s="394">
        <v>100</v>
      </c>
      <c r="D67" s="395" t="s">
        <v>404</v>
      </c>
    </row>
    <row r="68" spans="1:4">
      <c r="A68" s="392" t="s">
        <v>409</v>
      </c>
      <c r="B68" s="393" t="s">
        <v>410</v>
      </c>
      <c r="C68" s="394">
        <v>75</v>
      </c>
      <c r="D68" s="395" t="s">
        <v>401</v>
      </c>
    </row>
    <row r="69" spans="1:4">
      <c r="A69" s="392" t="s">
        <v>411</v>
      </c>
      <c r="B69" s="393" t="s">
        <v>412</v>
      </c>
      <c r="C69" s="394">
        <v>100</v>
      </c>
      <c r="D69" s="395" t="s">
        <v>404</v>
      </c>
    </row>
    <row r="70" spans="1:4">
      <c r="A70" s="392" t="s">
        <v>413</v>
      </c>
      <c r="B70" s="393" t="s">
        <v>414</v>
      </c>
      <c r="C70" s="394">
        <v>75</v>
      </c>
      <c r="D70" s="395" t="s">
        <v>415</v>
      </c>
    </row>
    <row r="71" spans="1:4">
      <c r="A71" s="392" t="s">
        <v>416</v>
      </c>
      <c r="B71" s="393" t="s">
        <v>417</v>
      </c>
      <c r="C71" s="394">
        <v>75</v>
      </c>
      <c r="D71" s="395" t="s">
        <v>415</v>
      </c>
    </row>
    <row r="72" spans="1:4">
      <c r="A72" s="392" t="s">
        <v>418</v>
      </c>
      <c r="B72" s="393" t="s">
        <v>419</v>
      </c>
      <c r="C72" s="394">
        <v>75</v>
      </c>
      <c r="D72" s="395" t="s">
        <v>401</v>
      </c>
    </row>
    <row r="73" spans="1:4">
      <c r="A73" s="392" t="s">
        <v>420</v>
      </c>
      <c r="B73" s="393" t="s">
        <v>421</v>
      </c>
      <c r="C73" s="394">
        <v>100</v>
      </c>
      <c r="D73" s="395" t="s">
        <v>404</v>
      </c>
    </row>
    <row r="74" spans="1:4">
      <c r="A74" s="392" t="s">
        <v>422</v>
      </c>
      <c r="B74" s="393" t="s">
        <v>423</v>
      </c>
      <c r="C74" s="394">
        <v>75</v>
      </c>
      <c r="D74" s="395" t="s">
        <v>401</v>
      </c>
    </row>
    <row r="75" spans="1:4">
      <c r="A75" s="392" t="s">
        <v>424</v>
      </c>
      <c r="B75" s="393" t="s">
        <v>425</v>
      </c>
      <c r="C75" s="394">
        <v>100</v>
      </c>
      <c r="D75" s="395" t="s">
        <v>404</v>
      </c>
    </row>
    <row r="76" spans="1:4">
      <c r="A76" s="449" t="s">
        <v>436</v>
      </c>
      <c r="B76" s="450" t="s">
        <v>437</v>
      </c>
      <c r="C76" s="451"/>
      <c r="D76" s="452"/>
    </row>
    <row r="77" spans="1:4">
      <c r="A77" s="453" t="s">
        <v>438</v>
      </c>
      <c r="B77" s="454" t="s">
        <v>439</v>
      </c>
      <c r="C77" s="398">
        <v>100</v>
      </c>
      <c r="D77" s="399" t="s">
        <v>440</v>
      </c>
    </row>
    <row r="78" spans="1:4">
      <c r="A78" s="453" t="s">
        <v>441</v>
      </c>
      <c r="B78" s="454" t="s">
        <v>442</v>
      </c>
      <c r="C78" s="398">
        <v>180</v>
      </c>
      <c r="D78" s="399" t="s">
        <v>307</v>
      </c>
    </row>
    <row r="79" spans="1:4">
      <c r="A79" s="453" t="s">
        <v>443</v>
      </c>
      <c r="B79" s="454" t="s">
        <v>444</v>
      </c>
      <c r="C79" s="398">
        <v>250</v>
      </c>
      <c r="D79" s="399" t="s">
        <v>445</v>
      </c>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CORPORATE</vt:lpstr>
      <vt:lpstr>DOSSIER</vt:lpstr>
      <vt:lpstr>CONTRAT</vt:lpstr>
      <vt:lpstr>ACCOMPTE</vt:lpstr>
      <vt:lpstr>CGV </vt:lpstr>
      <vt:lpstr>FACTURE</vt:lpstr>
      <vt:lpstr>AUTORISATION DE PUBLICATION</vt:lpstr>
      <vt:lpstr>RAPPEL</vt:lpstr>
      <vt:lpstr>BASE PRODUITS</vt:lpstr>
      <vt:lpstr>DOSSIER!PA</vt:lpstr>
      <vt:lpstr>PA</vt:lpstr>
      <vt:lpstr>ACCOMPTE!Zone_d_impression</vt:lpstr>
      <vt:lpstr>'AUTORISATION DE PUBLICATION'!Zone_d_impression</vt:lpstr>
      <vt:lpstr>'CGV '!Zone_d_impression</vt:lpstr>
      <vt:lpstr>CONTRAT!Zone_d_impression</vt:lpstr>
      <vt:lpstr>CORPORATE!Zone_d_impression</vt:lpstr>
      <vt:lpstr>DOSSIER!Zone_d_impression</vt:lpstr>
      <vt:lpstr>FACTURE!Zone_d_impression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2023-03-07T12:30:51Z</cp:lastPrinted>
  <dcterms:created xsi:type="dcterms:W3CDTF">2020-04-16T07:45:16Z</dcterms:created>
  <dcterms:modified xsi:type="dcterms:W3CDTF">2025-05-15T16:36:29Z</dcterms:modified>
</cp:coreProperties>
</file>