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48" yWindow="-12" windowWidth="13308" windowHeight="10080" tabRatio="421"/>
  </bookViews>
  <sheets>
    <sheet name="MINI NOEL" sheetId="1" r:id="rId1"/>
    <sheet name="DOSSIER" sheetId="9" state="hidden" r:id="rId2"/>
    <sheet name="CONTRAT" sheetId="3" state="hidden" r:id="rId3"/>
    <sheet name="CGV" sheetId="14" state="hidden" r:id="rId4"/>
    <sheet name="ACCOMPTE" sheetId="4" state="hidden" r:id="rId5"/>
    <sheet name="AUTORISATION DE PUBLICATION" sheetId="13" state="hidden" r:id="rId6"/>
    <sheet name="FACTURE" sheetId="5" state="hidden" r:id="rId7"/>
    <sheet name="RAPPEL" sheetId="10" state="hidden" r:id="rId8"/>
    <sheet name="BASE PRODUITS" sheetId="6" state="hidden" r:id="rId9"/>
  </sheets>
  <externalReferences>
    <externalReference r:id="rId10"/>
    <externalReference r:id="rId11"/>
  </externalReferences>
  <definedNames>
    <definedName name="PA" localSheetId="1">DOSSIER!$A$2:$I$54</definedName>
    <definedName name="PA" localSheetId="7">#REF!</definedName>
    <definedName name="PA">'MINI NOEL'!$A$2:$I$63</definedName>
    <definedName name="TotalDépensesMensuelles" localSheetId="4">SUM(#REF!)</definedName>
    <definedName name="TotalDépensesMensuelles" localSheetId="5">SUM(#REF!)</definedName>
    <definedName name="TotalDépensesMensuelles" localSheetId="8">SUM(#REF!)</definedName>
    <definedName name="TotalDépensesMensuelles" localSheetId="2">SUM(#REF!)</definedName>
    <definedName name="TotalDépensesMensuelles" localSheetId="1">SUM(#REF!)</definedName>
    <definedName name="TotalDépensesMensuelles" localSheetId="6">SUM(#REF!)</definedName>
    <definedName name="TotalDépensesMensuelles">SUM(#REF!)</definedName>
    <definedName name="TotalRevenusMensuels" localSheetId="4">SUM(#REF!)</definedName>
    <definedName name="TotalRevenusMensuels" localSheetId="5">SUM(#REF!)</definedName>
    <definedName name="TotalRevenusMensuels" localSheetId="8">SUM(#REF!)</definedName>
    <definedName name="TotalRevenusMensuels" localSheetId="2">SUM(#REF!)</definedName>
    <definedName name="TotalRevenusMensuels" localSheetId="1">SUM(#REF!)</definedName>
    <definedName name="TotalRevenusMensuels" localSheetId="6">SUM(#REF!)</definedName>
    <definedName name="TotalRevenusMensuels">SUM(#REF!)</definedName>
    <definedName name="Z_7CC668C6_3844_4CC0_92CD_1DDF109DC849_.wvu.PrintArea" localSheetId="1" hidden="1">DOSSIER!$A$1:$I$52</definedName>
    <definedName name="Z_7CC668C6_3844_4CC0_92CD_1DDF109DC849_.wvu.PrintArea" localSheetId="0" hidden="1">'MINI NOEL'!$A$1:$I$61</definedName>
    <definedName name="_xlnm.Print_Area" localSheetId="4">ACCOMPTE!$A$1:$I$65</definedName>
    <definedName name="_xlnm.Print_Area" localSheetId="5">'AUTORISATION DE PUBLICATION'!$A$1:$I$58</definedName>
    <definedName name="_xlnm.Print_Area" localSheetId="3">CGV!$A$1:$C$117</definedName>
    <definedName name="_xlnm.Print_Area" localSheetId="2">CONTRAT!$A$2:$I$52</definedName>
    <definedName name="_xlnm.Print_Area" localSheetId="1">DOSSIER!$A$1:$K$61</definedName>
    <definedName name="_xlnm.Print_Area" localSheetId="6">FACTURE!$A$1:$I$66</definedName>
    <definedName name="_xlnm.Print_Area" localSheetId="0">'MINI NOEL'!$A$1:$I$63</definedName>
  </definedNames>
  <calcPr calcId="125725"/>
  <customWorkbookViews>
    <customWorkbookView name="PAGE" guid="{7CC668C6-3844-4CC0-92CD-1DDF109DC849}" maximized="1" xWindow="1" yWindow="1" windowWidth="1600" windowHeight="670" tabRatio="136" activeSheetId="1"/>
  </customWorkbookViews>
</workbook>
</file>

<file path=xl/calcChain.xml><?xml version="1.0" encoding="utf-8"?>
<calcChain xmlns="http://schemas.openxmlformats.org/spreadsheetml/2006/main">
  <c r="G41" i="6"/>
  <c r="G24"/>
  <c r="G23"/>
  <c r="G22"/>
  <c r="G21"/>
  <c r="G20"/>
  <c r="G19"/>
  <c r="G18"/>
  <c r="G17"/>
  <c r="G16"/>
  <c r="G15"/>
  <c r="G14"/>
  <c r="G13"/>
  <c r="Q12"/>
  <c r="P12"/>
  <c r="G12"/>
  <c r="G11"/>
  <c r="G10"/>
  <c r="G9"/>
  <c r="G8"/>
  <c r="G14" i="5"/>
  <c r="G13"/>
  <c r="H20" i="3"/>
  <c r="D22" i="4"/>
  <c r="D23"/>
  <c r="D24" i="5"/>
  <c r="D26"/>
  <c r="D23"/>
  <c r="B34" i="3"/>
  <c r="I31" i="9"/>
  <c r="I29"/>
  <c r="I27"/>
  <c r="E31"/>
  <c r="E29"/>
  <c r="E27"/>
  <c r="B48" i="3" l="1"/>
  <c r="C45"/>
  <c r="G43"/>
  <c r="C43"/>
  <c r="C41"/>
  <c r="G41"/>
  <c r="E48" s="1"/>
  <c r="G45"/>
  <c r="I24" i="9"/>
  <c r="H24"/>
  <c r="E24"/>
  <c r="I22"/>
  <c r="H22"/>
  <c r="E22"/>
  <c r="D30" i="5"/>
  <c r="D29"/>
  <c r="D29" i="4"/>
  <c r="D28"/>
  <c r="F33" i="9"/>
  <c r="D15"/>
  <c r="C22" i="3"/>
  <c r="G20"/>
  <c r="G15" i="9"/>
  <c r="F15"/>
  <c r="D24" i="4"/>
  <c r="H16" i="5"/>
  <c r="D6"/>
  <c r="G6"/>
  <c r="D40" s="1"/>
  <c r="D5" i="4"/>
  <c r="H15"/>
  <c r="H36" i="9"/>
  <c r="E36"/>
  <c r="G18"/>
  <c r="D18"/>
  <c r="I15"/>
  <c r="H13"/>
  <c r="F13"/>
  <c r="D13"/>
  <c r="D11"/>
  <c r="D27" i="4"/>
  <c r="D26"/>
  <c r="D28" i="5"/>
  <c r="D27"/>
  <c r="G14" i="4"/>
  <c r="G13"/>
  <c r="G12"/>
  <c r="G11"/>
  <c r="F10"/>
  <c r="D41"/>
  <c r="F8"/>
  <c r="D42" i="5"/>
  <c r="G15"/>
  <c r="G12"/>
  <c r="F11"/>
  <c r="F9"/>
  <c r="K52"/>
  <c r="H52"/>
  <c r="L52" s="1"/>
  <c r="L51"/>
  <c r="K51"/>
  <c r="L50"/>
  <c r="K50"/>
  <c r="L49"/>
  <c r="K49"/>
  <c r="K48"/>
  <c r="L47"/>
  <c r="K47"/>
  <c r="K46"/>
  <c r="H46"/>
  <c r="L48" s="1"/>
  <c r="K45"/>
  <c r="L44"/>
  <c r="K44"/>
  <c r="H44"/>
  <c r="L46"/>
  <c r="L43"/>
  <c r="K43"/>
  <c r="H43"/>
  <c r="L45" s="1"/>
  <c r="L42"/>
  <c r="K42"/>
  <c r="L41"/>
  <c r="K41"/>
  <c r="L40"/>
  <c r="K40"/>
  <c r="K39"/>
  <c r="H39"/>
  <c r="L39" s="1"/>
  <c r="K38"/>
  <c r="H38"/>
  <c r="L38"/>
  <c r="K37"/>
  <c r="H37"/>
  <c r="H40" s="1"/>
  <c r="H42" s="1"/>
  <c r="L36"/>
  <c r="K36"/>
  <c r="H36"/>
  <c r="K35"/>
  <c r="H35"/>
  <c r="L35" s="1"/>
  <c r="L34"/>
  <c r="K34"/>
  <c r="L33"/>
  <c r="K33"/>
  <c r="L32"/>
  <c r="K32"/>
  <c r="L31"/>
  <c r="K31"/>
  <c r="L30"/>
  <c r="K30"/>
  <c r="L29"/>
  <c r="K29"/>
  <c r="L28"/>
  <c r="K28"/>
  <c r="L27"/>
  <c r="K27"/>
  <c r="L26"/>
  <c r="K26"/>
  <c r="L25"/>
  <c r="K25"/>
  <c r="L24"/>
  <c r="K24"/>
  <c r="L23"/>
  <c r="K23"/>
  <c r="L22"/>
  <c r="K22"/>
  <c r="Q14"/>
  <c r="P14"/>
  <c r="K51" i="4"/>
  <c r="H51"/>
  <c r="L51"/>
  <c r="L50"/>
  <c r="K50"/>
  <c r="L49"/>
  <c r="K49"/>
  <c r="L48"/>
  <c r="K48"/>
  <c r="K47"/>
  <c r="K46"/>
  <c r="K45"/>
  <c r="H45"/>
  <c r="L47" s="1"/>
  <c r="K44"/>
  <c r="H44"/>
  <c r="L46" s="1"/>
  <c r="L43"/>
  <c r="K43"/>
  <c r="H43"/>
  <c r="L45"/>
  <c r="L42"/>
  <c r="K42"/>
  <c r="H42"/>
  <c r="L44" s="1"/>
  <c r="L41"/>
  <c r="K41"/>
  <c r="L40"/>
  <c r="K40"/>
  <c r="L39"/>
  <c r="K39"/>
  <c r="D39"/>
  <c r="K38"/>
  <c r="H38"/>
  <c r="L38"/>
  <c r="K37"/>
  <c r="H37"/>
  <c r="L37" s="1"/>
  <c r="L36"/>
  <c r="K36"/>
  <c r="H36"/>
  <c r="K35"/>
  <c r="H35"/>
  <c r="L35" s="1"/>
  <c r="K34"/>
  <c r="H34"/>
  <c r="L34" s="1"/>
  <c r="L33"/>
  <c r="K33"/>
  <c r="H33"/>
  <c r="K32"/>
  <c r="H32"/>
  <c r="L32" s="1"/>
  <c r="K31"/>
  <c r="H31"/>
  <c r="L31" s="1"/>
  <c r="L30"/>
  <c r="K30"/>
  <c r="L29"/>
  <c r="K29"/>
  <c r="L28"/>
  <c r="K28"/>
  <c r="L27"/>
  <c r="K27"/>
  <c r="L26"/>
  <c r="K26"/>
  <c r="L25"/>
  <c r="K25"/>
  <c r="L24"/>
  <c r="K24"/>
  <c r="L23"/>
  <c r="K23"/>
  <c r="K22"/>
  <c r="L22"/>
  <c r="L21"/>
  <c r="K21"/>
  <c r="Q13"/>
  <c r="P13"/>
  <c r="D11" i="3"/>
  <c r="E9"/>
  <c r="E22"/>
  <c r="F13"/>
  <c r="D13"/>
  <c r="D20"/>
  <c r="G18"/>
  <c r="I18" s="1"/>
  <c r="D18"/>
  <c r="H39" i="4"/>
  <c r="H41"/>
  <c r="L53" i="5" l="1"/>
  <c r="L52" i="4"/>
  <c r="L37" i="5"/>
</calcChain>
</file>

<file path=xl/sharedStrings.xml><?xml version="1.0" encoding="utf-8"?>
<sst xmlns="http://schemas.openxmlformats.org/spreadsheetml/2006/main" count="653" uniqueCount="447">
  <si>
    <t>Adresse:</t>
  </si>
  <si>
    <t>Type de séance:</t>
  </si>
  <si>
    <t>Mail:</t>
  </si>
  <si>
    <t>N° de téléphone</t>
  </si>
  <si>
    <t xml:space="preserve">Ville: </t>
  </si>
  <si>
    <t>Code postal:</t>
  </si>
  <si>
    <t>Nb de photos / formule/ tarifs</t>
  </si>
  <si>
    <t>Date convenue de la séance:</t>
  </si>
  <si>
    <t>(sans être mentionné)</t>
  </si>
  <si>
    <t>Autorisation de publication site et réseaux sociaux:</t>
  </si>
  <si>
    <t>OUI /NON</t>
  </si>
  <si>
    <t xml:space="preserve">Souhaitez-vous ? : </t>
  </si>
  <si>
    <t>O/N</t>
  </si>
  <si>
    <t>Comment m'avez-vous connu?</t>
  </si>
  <si>
    <t>Merci d'avoir le pris le temps de compléter le questionnaire.</t>
  </si>
  <si>
    <t>OUI / NON</t>
  </si>
  <si>
    <t>GROSSESSE</t>
  </si>
  <si>
    <t>Une chose que je dois savoir sur vous ou bébé? (santé? Allergie?...)</t>
  </si>
  <si>
    <t>Heure:</t>
  </si>
  <si>
    <t>AGE</t>
  </si>
  <si>
    <t>si connaissance NOM</t>
  </si>
  <si>
    <t>FB/INSTAGRAM/SITE/CONNAISSANCE</t>
  </si>
  <si>
    <t xml:space="preserve">  </t>
  </si>
  <si>
    <t>Nom de famille et Prénom du Client</t>
  </si>
  <si>
    <t>Lieu de la séance:</t>
  </si>
  <si>
    <t>35B, rue du général Leclerc, 67450 Mundolsheim  (home studio du photographe)</t>
  </si>
  <si>
    <t>Date de la séance:</t>
  </si>
  <si>
    <t>Heure de début:</t>
  </si>
  <si>
    <t>Heure de fin:</t>
  </si>
  <si>
    <t>Nb de photos et formule</t>
  </si>
  <si>
    <t>Mode de paiement:</t>
  </si>
  <si>
    <t>2. Les fichiers des photographies réalisées lors de la prestation sont conservés par le photographe qui en est propriétaire et titulaire du droit d'auteur conformément aux dispositions du Code de propriété intellectuelle. Le client est propriétaire de son image et le photographe s'engage à respecter ce droit. En conséquence, le photographe et le client devront se consulter mutuellement en cas d'utilisation des photos dans un autre cadre que celui défini par le présent accord.</t>
  </si>
  <si>
    <r>
      <rPr>
        <b/>
        <sz val="10"/>
        <color indexed="8"/>
        <rFont val="Calibri"/>
        <family val="2"/>
      </rPr>
      <t>2.</t>
    </r>
    <r>
      <rPr>
        <sz val="10"/>
        <color indexed="8"/>
        <rFont val="Calibri"/>
        <family val="2"/>
      </rPr>
      <t xml:space="preserve"> Les fichiers des photographies réalisées lors de la prestation sont conservés par le photographe qui en est propriétaire et titulaire du droit d'auteur conformément aux dispositions du Code de propriété intellectuelle. Le client est propriétaire de son image et le photographe s'engage à respecter ce droit. En conséquence, le photographe et le client devront se consulter mutuellement en cas d'utilisation des photos dans un autre cadre que celui défini par le présent accord.</t>
    </r>
  </si>
  <si>
    <r>
      <rPr>
        <b/>
        <sz val="10"/>
        <color indexed="8"/>
        <rFont val="Calibri"/>
        <family val="2"/>
      </rPr>
      <t>3.</t>
    </r>
    <r>
      <rPr>
        <sz val="10"/>
        <color indexed="8"/>
        <rFont val="Calibri"/>
        <family val="2"/>
      </rPr>
      <t xml:space="preserve"> Le photographe est choisi pour son style photographique et ne peut être tenu responsable si les photos ne lui plaisent pas au client. Autrement dit, aucun remboursement ne pourra être effectué. </t>
    </r>
  </si>
  <si>
    <r>
      <rPr>
        <b/>
        <sz val="10"/>
        <color indexed="8"/>
        <rFont val="Calibri"/>
        <family val="2"/>
      </rPr>
      <t>4.</t>
    </r>
    <r>
      <rPr>
        <sz val="10"/>
        <color indexed="8"/>
        <rFont val="Calibri"/>
        <family val="2"/>
      </rPr>
      <t xml:space="preserve"> Le client s'engage à apporter assistance et à suivre les conseils du photographe afin d'obtenir le meilleur rendu. Il est également demandé aux parents de surveiller les enfants, le photographe ne pourra être tenu responsable d'un quelconque accident.</t>
    </r>
  </si>
  <si>
    <t>DROITS D'UTILISATION</t>
  </si>
  <si>
    <t>Si vous autorisez le photographe à publier les photos sur le site internet et les réseaux sociaux:</t>
  </si>
  <si>
    <t>PERSONNES PHOTOGRAPHIEES</t>
  </si>
  <si>
    <t>Personne 1:</t>
  </si>
  <si>
    <t>Personne 2:</t>
  </si>
  <si>
    <t>Noms et prénoms des clients</t>
  </si>
  <si>
    <t>Nom et prénom du photographe</t>
  </si>
  <si>
    <t>Signatures des clients</t>
  </si>
  <si>
    <t>Signature du photographe</t>
  </si>
  <si>
    <t>Ville;</t>
  </si>
  <si>
    <t>TARIF:</t>
  </si>
  <si>
    <t>ACOMPTE</t>
  </si>
  <si>
    <t xml:space="preserve">     Acompte </t>
  </si>
  <si>
    <t xml:space="preserve"> C E L I N E   M A H I E U   P H O T O G R A P H I E </t>
  </si>
  <si>
    <t>Acompte:</t>
  </si>
  <si>
    <t>Date :</t>
  </si>
  <si>
    <t>C21</t>
  </si>
  <si>
    <t>C17</t>
  </si>
  <si>
    <t/>
  </si>
  <si>
    <t>CELINE MAHIEU</t>
  </si>
  <si>
    <t>A :</t>
  </si>
  <si>
    <t>Céline Mahieu Photographie</t>
  </si>
  <si>
    <t>Adresse :</t>
  </si>
  <si>
    <t>35b rue du Général Leclerc</t>
  </si>
  <si>
    <t>CHEQUE</t>
  </si>
  <si>
    <t>MUNDOLSHEIM</t>
  </si>
  <si>
    <t>P2</t>
  </si>
  <si>
    <t>P10</t>
  </si>
  <si>
    <t xml:space="preserve">Téléphone : 06 </t>
  </si>
  <si>
    <t>06 88 79 47 89</t>
  </si>
  <si>
    <t>N° Teléphone:</t>
  </si>
  <si>
    <t xml:space="preserve">Mail : </t>
  </si>
  <si>
    <t>celinemahieu@yahoo.fr</t>
  </si>
  <si>
    <t xml:space="preserve">Site internet : </t>
  </si>
  <si>
    <t>http://celinemahieu.wixsite.com/photographie</t>
  </si>
  <si>
    <t>NAISSANCE</t>
  </si>
  <si>
    <t xml:space="preserve">Siret : </t>
  </si>
  <si>
    <t>REF:</t>
  </si>
  <si>
    <t>Référence</t>
  </si>
  <si>
    <t>Description</t>
  </si>
  <si>
    <t>PU HT</t>
  </si>
  <si>
    <t>Quantité</t>
  </si>
  <si>
    <t>Remise</t>
  </si>
  <si>
    <t>Montant HT</t>
  </si>
  <si>
    <t>taux tva</t>
  </si>
  <si>
    <t>montant tva</t>
  </si>
  <si>
    <t>P39</t>
  </si>
  <si>
    <t>Échéance :</t>
  </si>
  <si>
    <t>€ HT</t>
  </si>
  <si>
    <t>Règlement :</t>
  </si>
  <si>
    <t>VIREMENT</t>
  </si>
  <si>
    <t>TOTAL €</t>
  </si>
  <si>
    <t>Exonéré de TVA, art. 293-B du CGI</t>
  </si>
  <si>
    <t>Paiement à effectuer au plus tard le jour de la séance.</t>
  </si>
  <si>
    <t>Tout règlement effectué implique l'acceptation des CGV disponibles à l'envoi du contrat ou sur mon site internet.</t>
  </si>
  <si>
    <t>Merci pour votre confiance</t>
  </si>
  <si>
    <t>ESPECES</t>
  </si>
  <si>
    <t>PAYPAL</t>
  </si>
  <si>
    <r>
      <t xml:space="preserve">     Mundolsheim          celinemahieu@yahoo.fr         06-88-79-47-89        http://celinemahieu.wixsite.com/phothographie   / </t>
    </r>
    <r>
      <rPr>
        <sz val="10"/>
        <color indexed="8"/>
        <rFont val="GeosansLight"/>
      </rPr>
      <t>Siret: 838 567 402 00014</t>
    </r>
  </si>
  <si>
    <t xml:space="preserve">      Facture</t>
  </si>
  <si>
    <t>Facture:</t>
  </si>
  <si>
    <t>P35</t>
  </si>
  <si>
    <t>RESTE</t>
  </si>
  <si>
    <r>
      <t xml:space="preserve">     Mundolsheim        </t>
    </r>
    <r>
      <rPr>
        <sz val="11"/>
        <color indexed="8"/>
        <rFont val="GeosansLight"/>
      </rPr>
      <t xml:space="preserve">  celinemahieu@yahoo.fr         06-88-79-47-89        http://celinemahieu.wixsite.com/phothographie / </t>
    </r>
    <r>
      <rPr>
        <sz val="10"/>
        <color indexed="8"/>
        <rFont val="GeosansLight"/>
      </rPr>
      <t>Siret: 838 567 402 00014</t>
    </r>
  </si>
  <si>
    <t>Code Postal:</t>
  </si>
  <si>
    <t>Ville:</t>
  </si>
  <si>
    <t>Base produits</t>
  </si>
  <si>
    <t>Produits et services</t>
  </si>
  <si>
    <t>Etude de la marge :</t>
  </si>
  <si>
    <t>Référence produit</t>
  </si>
  <si>
    <t>Prix de vente € HT</t>
  </si>
  <si>
    <t>Remarques</t>
  </si>
  <si>
    <t>Coût d'achat du produit</t>
  </si>
  <si>
    <t>Coeff. marge</t>
  </si>
  <si>
    <t>P1</t>
  </si>
  <si>
    <t>20 PHOTOS / 1H-1H30</t>
  </si>
  <si>
    <t>P3</t>
  </si>
  <si>
    <t>P4</t>
  </si>
  <si>
    <t>5 photos offertes</t>
  </si>
  <si>
    <t>P5</t>
  </si>
  <si>
    <t>10 PHOTOS / 30 MIN</t>
  </si>
  <si>
    <t>P6</t>
  </si>
  <si>
    <t>20 PHOTOS / 1H</t>
  </si>
  <si>
    <t>P7</t>
  </si>
  <si>
    <t>30 PHOTOS / 1H</t>
  </si>
  <si>
    <t>P8</t>
  </si>
  <si>
    <t>P9</t>
  </si>
  <si>
    <t>10 PHOTOS / 2 H</t>
  </si>
  <si>
    <t>20 PHOTOS / 2-3H</t>
  </si>
  <si>
    <t>P11</t>
  </si>
  <si>
    <t>30 PHOTOS / 3-4H</t>
  </si>
  <si>
    <t>P12</t>
  </si>
  <si>
    <t>P13</t>
  </si>
  <si>
    <t>P14</t>
  </si>
  <si>
    <t>10 PHOTOS / 1 H</t>
  </si>
  <si>
    <t>P15</t>
  </si>
  <si>
    <t>20 PHTOS/ 1H30</t>
  </si>
  <si>
    <t>P16</t>
  </si>
  <si>
    <t>30 PHOTOS: 2H</t>
  </si>
  <si>
    <t>P17</t>
  </si>
  <si>
    <t>P18</t>
  </si>
  <si>
    <t>PRIX SPECIAL : INTEGRALITE DES PHOTOS</t>
  </si>
  <si>
    <t>RESTE PHOTO GRANDE FORMULE</t>
  </si>
  <si>
    <t>P19</t>
  </si>
  <si>
    <t>RESTE PHOTO PETITE FORMULE</t>
  </si>
  <si>
    <t>P21</t>
  </si>
  <si>
    <t>P22</t>
  </si>
  <si>
    <t>P23</t>
  </si>
  <si>
    <t>P24</t>
  </si>
  <si>
    <t>P25</t>
  </si>
  <si>
    <t>P26</t>
  </si>
  <si>
    <t>P27</t>
  </si>
  <si>
    <t>P28</t>
  </si>
  <si>
    <t>P29</t>
  </si>
  <si>
    <t>P30</t>
  </si>
  <si>
    <t>AJOUT PHOTO AU FORFAIT LA PHOTO</t>
  </si>
  <si>
    <t>LA PHOTO</t>
  </si>
  <si>
    <t>P31</t>
  </si>
  <si>
    <t>AJOUT PHOTO AU FORFAIT PACK DE 5</t>
  </si>
  <si>
    <t>LES 5 PHOTOS</t>
  </si>
  <si>
    <t>P32</t>
  </si>
  <si>
    <t>AJOUT DE PHOTOS AU FORFAIT PACK DE 10</t>
  </si>
  <si>
    <t>LES 10 PHOTOS</t>
  </si>
  <si>
    <t>P33</t>
  </si>
  <si>
    <t>P34</t>
  </si>
  <si>
    <t>2 PHOTOS OFFERTES</t>
  </si>
  <si>
    <t>P36</t>
  </si>
  <si>
    <t>P37</t>
  </si>
  <si>
    <t>P38</t>
  </si>
  <si>
    <t>P40</t>
  </si>
  <si>
    <t>Nom de la réservation:</t>
  </si>
  <si>
    <t>TYPE DE SEANCE RESERVEE</t>
  </si>
  <si>
    <t>Date:</t>
  </si>
  <si>
    <t>FORMULE</t>
  </si>
  <si>
    <t>NB:</t>
  </si>
  <si>
    <t>AUTORISATION PUBLI:</t>
  </si>
  <si>
    <t>MOYEN PAIEMENT ACOMPTE</t>
  </si>
  <si>
    <t>MOYEN RESTE JOUR J</t>
  </si>
  <si>
    <t>MAMAN</t>
  </si>
  <si>
    <t>PERSONNES A PHOTOGRAPHIER</t>
  </si>
  <si>
    <t>AVANT SEANCE</t>
  </si>
  <si>
    <t>APRES SEANCE</t>
  </si>
  <si>
    <t>QUESTIONNAIRE</t>
  </si>
  <si>
    <t xml:space="preserve">RESERVATION </t>
  </si>
  <si>
    <t>PHOTO</t>
  </si>
  <si>
    <t>FACTURE</t>
  </si>
  <si>
    <t>PDF</t>
  </si>
  <si>
    <t>ENVOI</t>
  </si>
  <si>
    <t>RECEPTION</t>
  </si>
  <si>
    <t>JOUR J</t>
  </si>
  <si>
    <t>SHOOTING</t>
  </si>
  <si>
    <t>CONTRAT + CGV</t>
  </si>
  <si>
    <t>AUTO</t>
  </si>
  <si>
    <t>PAIEMENT</t>
  </si>
  <si>
    <t>SAUV</t>
  </si>
  <si>
    <t>TRI</t>
  </si>
  <si>
    <t>POST TRAIT</t>
  </si>
  <si>
    <t>MISE EN LIGNE GALERIE</t>
  </si>
  <si>
    <t>MERCI</t>
  </si>
  <si>
    <t>PUBLI</t>
  </si>
  <si>
    <t>RECAP</t>
  </si>
  <si>
    <t>ENVOI LIEN</t>
  </si>
  <si>
    <t>OUV TELEHARGEMENT</t>
  </si>
  <si>
    <t>PHOTOS SUP</t>
  </si>
  <si>
    <t>AVIS</t>
  </si>
  <si>
    <t>ENVOI DOCS</t>
  </si>
  <si>
    <t>FERM GAL</t>
  </si>
  <si>
    <t>DOCS A FAIRE</t>
  </si>
  <si>
    <t>CLASSER LES BESTE</t>
  </si>
  <si>
    <t>N° CLIENT</t>
  </si>
  <si>
    <t>N° FACT</t>
  </si>
  <si>
    <t>Notes:</t>
  </si>
  <si>
    <t>NOM + PRENOM</t>
  </si>
  <si>
    <r>
      <t xml:space="preserve">Merci de remplir ce questionnaire, les réponses me permettront de préparer au mieux la séance pour la rendre inoubliable. Merci de de pas enregistrer ce document en pdf mais </t>
    </r>
    <r>
      <rPr>
        <b/>
        <i/>
        <u/>
        <sz val="9"/>
        <color indexed="8"/>
        <rFont val="Calibri"/>
        <family val="2"/>
      </rPr>
      <t>le laisser au même format.</t>
    </r>
  </si>
  <si>
    <t>SUPPLEMENT BAIN DE LAIT</t>
  </si>
  <si>
    <t>5 PHOTOS solo</t>
  </si>
  <si>
    <t>SUPPLEMENT BAIN E LAIT</t>
  </si>
  <si>
    <t>10 PHOTOS duo</t>
  </si>
  <si>
    <t>10 PHOTOS SOLO</t>
  </si>
  <si>
    <t>20 PHOTOS SOLO</t>
  </si>
  <si>
    <t>10 PHOTOS / 1H</t>
  </si>
  <si>
    <t>P41</t>
  </si>
  <si>
    <t>20 PHOTOS /1H</t>
  </si>
  <si>
    <t>P42</t>
  </si>
  <si>
    <t>30 PHOTOS /1H30</t>
  </si>
  <si>
    <t>Nom de famille et prénom du parent qui réserve</t>
  </si>
  <si>
    <t>PHOTOS AVEC LA MAMAN</t>
  </si>
  <si>
    <t>LUNETTES</t>
  </si>
  <si>
    <t>P20</t>
  </si>
  <si>
    <t>P43</t>
  </si>
  <si>
    <t>P44</t>
  </si>
  <si>
    <t>P45</t>
  </si>
  <si>
    <t>P46</t>
  </si>
  <si>
    <t>P47</t>
  </si>
  <si>
    <t>6 PHOTOS / 20 MIN</t>
  </si>
  <si>
    <t>P48</t>
  </si>
  <si>
    <t>P49</t>
  </si>
  <si>
    <t>P50</t>
  </si>
  <si>
    <t>1 photos offertes si OUI</t>
  </si>
  <si>
    <t>NOM &amp; PRENOM et AGE  de l'ENFANT</t>
  </si>
  <si>
    <t>PHOTOS AVEC LE PAPA</t>
  </si>
  <si>
    <t>PAPA</t>
  </si>
  <si>
    <t>ENFANT 1</t>
  </si>
  <si>
    <t>ENFANT 2</t>
  </si>
  <si>
    <t>ENFANT 3</t>
  </si>
  <si>
    <t>Personne 3:</t>
  </si>
  <si>
    <t xml:space="preserve">Personne 5: </t>
  </si>
  <si>
    <t>Personne 4:</t>
  </si>
  <si>
    <t>Personne 6:</t>
  </si>
  <si>
    <t xml:space="preserve">AUTORISATION DE PUBLICATION: </t>
  </si>
  <si>
    <r>
      <t xml:space="preserve">1 photos vous est offerte. </t>
    </r>
    <r>
      <rPr>
        <sz val="10"/>
        <color indexed="8"/>
        <rFont val="Calibri"/>
        <family val="2"/>
      </rPr>
      <t>Les conditions de l'autorisation sont jointes au CGV.</t>
    </r>
  </si>
  <si>
    <t>Une chose que je dois savoir sur vous ou les enfants ? (santé?lunettes? Si ne tiennent pas assis,...)</t>
  </si>
  <si>
    <t>MONTAGE NOEL</t>
  </si>
  <si>
    <t>ACOMPTE 30€</t>
  </si>
  <si>
    <t>VIREMENT/PAYPAL/CHEQUE</t>
  </si>
  <si>
    <t>L'acompte est à régler 10 jours minimum avant la séance et le restant est du le jour de la séance.</t>
  </si>
  <si>
    <t>MAHIEU CELINE</t>
  </si>
  <si>
    <r>
      <rPr>
        <b/>
        <sz val="10"/>
        <color indexed="8"/>
        <rFont val="Calibri"/>
        <family val="2"/>
      </rPr>
      <t>5.</t>
    </r>
    <r>
      <rPr>
        <sz val="10"/>
        <color indexed="8"/>
        <rFont val="Calibri"/>
        <family val="2"/>
      </rPr>
      <t xml:space="preserve"> Dans le cas d'un empêchement important ou de maladie, le photographe s'engage à prévenir le client au moins la veille de la séance et s'engage à replanifier au plus vite une nouvelle séance. Il en va de même pour le client, qui, si il ne prévient pas, pourra se voir refuser la planification d'une nouvelle séance et le remboursement de son acompte s'il y a eu. Tout retard sur la séance sera perdu. </t>
    </r>
    <r>
      <rPr>
        <b/>
        <sz val="10"/>
        <color indexed="8"/>
        <rFont val="Calibri"/>
        <family val="2"/>
      </rPr>
      <t>Toute signature de ce contrat vaut pour acceptation des Conditions Générales de Vente.</t>
    </r>
  </si>
  <si>
    <t>P51</t>
  </si>
  <si>
    <t>SUPPORT</t>
  </si>
  <si>
    <t>P53</t>
  </si>
  <si>
    <t>P54</t>
  </si>
  <si>
    <t>P55</t>
  </si>
  <si>
    <t>P56</t>
  </si>
  <si>
    <t>P57</t>
  </si>
  <si>
    <t>P58</t>
  </si>
  <si>
    <t>10 PHOTOS/ 1H</t>
  </si>
  <si>
    <t>P59</t>
  </si>
  <si>
    <t>20 PHOTOS/1H</t>
  </si>
  <si>
    <t>P60</t>
  </si>
  <si>
    <t>MINI NOEL COLLECTION PLAISIR</t>
  </si>
  <si>
    <t>30 MIN / 6 PHOTOS SUR LES DEUX DECORS</t>
  </si>
  <si>
    <t>P61</t>
  </si>
  <si>
    <t>MINI NOEL COLLECTION MAXI PLAISIR</t>
  </si>
  <si>
    <t>30/MIN 10 PHOTOS SUR LES DEUX DECORS</t>
  </si>
  <si>
    <t>P62</t>
  </si>
  <si>
    <t>P63</t>
  </si>
  <si>
    <t>P64</t>
  </si>
  <si>
    <t>P65</t>
  </si>
  <si>
    <t>1H/10 PHOTOS</t>
  </si>
  <si>
    <t>1H30/20 PHOTOS</t>
  </si>
  <si>
    <t>2H/30 PHOTOS</t>
  </si>
  <si>
    <t>SEANCE MAMAN ET MOI</t>
  </si>
  <si>
    <t>LES 15 PHOTOS</t>
  </si>
  <si>
    <t>Si vous avez accepté l'autorisation de publication des photos en cochant la case OUI sur le questionnaire,</t>
  </si>
  <si>
    <t>vous AUTORISEZ la publication des photos prises par CELINE MAHIEU PHOTOGRAPHIQUE prises lors de</t>
  </si>
  <si>
    <t>la séance mentionnée par le contrat ci-joint sur:</t>
  </si>
  <si>
    <t xml:space="preserve">  - les RESEAUX SOCIAUX du photographe (instagram et facebook) sans être nommé</t>
  </si>
  <si>
    <t xml:space="preserve">  - le SITE INTERNET du photographe: http://celinemahieuphotographie.fr</t>
  </si>
  <si>
    <t xml:space="preserve"> - les SUPPORTS propres à l'entreprise du photographe tel que les flyers, cartes de visite ou album de démonstration.</t>
  </si>
  <si>
    <t>1. les photographies sont protégées par la loi du 11 mars 1957 sur les droits d'auteur et par le code de propriété intellectuelle. La remise des photographies entraîne la cession du droit de reproduction des phoptographies sur tout support et tout format uniquement dans le cadre privé et familial.</t>
  </si>
  <si>
    <t>2. Aucune photo ne pourra être vendue ou donnée lieu à une contre-partie financière, que ce soit pour le photographe ou le ou les modèle(s). (autre que dans le cadre de la prestation mentionnée par le contrat initial)</t>
  </si>
  <si>
    <t>3. Le photographe s'engage à respecter la vie privée de ses clients en ne les citant sur aucune publication. Mles éventuels commentaires ou légendes accompagnant les photos ne devront par porter à l'image, la dignité ou la réputation des modèles ou du photogaphe.  Les deux partis s'engagent à les supprimer dans la mesure du possible.</t>
  </si>
  <si>
    <t>4. Si une photo devrit être utilisée dans un contexte autre que celui défini par cette autorisation (ex un magazine), l'accord sera demandé au préalable aux modèles (ou au photographe) avant toute publication.</t>
  </si>
  <si>
    <t>5. Toute acceptation de cette autorisation implique la compréhension et le strict respect des engagements de chaque parti.</t>
  </si>
  <si>
    <t>Cette autorisation est valable tant qu'aucune indication n'est donnée au photographe dans le sens contraire, soit par</t>
  </si>
  <si>
    <t>mail, soit par courrier.</t>
  </si>
  <si>
    <t>En cas de retard du client, le temps perdu ne pourra être rattrapé et ne fera en aucun cas l’objet qu’un quelconque remboursement.</t>
  </si>
  <si>
    <t xml:space="preserve">4. Prix </t>
  </si>
  <si>
    <t>Les présentes Conditions Générales de Vente (CGV) créent un accord légal et s’appliquent à toutes les commandes conclues entre le client et CELINE MAHIEU PHOTOGRAPHIE. (CELINE MAHIEU EI)</t>
  </si>
  <si>
    <t>Le prix est celui valable à la date de la commande et mentionné sur le contrat que vous avez signé.</t>
  </si>
  <si>
    <t xml:space="preserve">5. Paiement </t>
  </si>
  <si>
    <t>1. Objet</t>
  </si>
  <si>
    <t>Céline Mahieu Photographie propose des prestations photographiques telles que présentées sur son site internet :   http://celinemahieu photographie.fr</t>
  </si>
  <si>
    <t>La passation d’une commande par le client entraine l’entière adhésion aux présentes conditions générales de vente (CGV) sauf conditions particulières consenties par écrit entre la photographe et le client. Les présentes CGV forment un document contractuel indivisible avec le contrat de vente joint en annexe, que le client s’engage à renvoyer par mail, par courrier ou en mains propres lors de la séance, tous obligatoirement paraphés, complétés et signés.</t>
  </si>
  <si>
    <t>Par le simple fait de réserver une séance, le client déclare avoir pris connaissance des présentes CGV et s’engage à les respecter.</t>
  </si>
  <si>
    <t>En cas de chèque sans provision, le client sera averti par la photographe et disposera d’un délai de 72h pour régler la prestation en espèce à la photographe contre remise d’un reçu, sous peine de poursuite.</t>
  </si>
  <si>
    <t xml:space="preserve">Les parents déclarent être majeurs, poser librement pour des photos, et autoriser des prises de vue de leur(s) enfant(s), suivant le style qu’ils souhaitent (si l’un des parents est mineur, les signatures des parents ou représentants légaux sont obligatoires). </t>
  </si>
  <si>
    <t xml:space="preserve">6. Remise des photographies </t>
  </si>
  <si>
    <t>2. Réservation de reportage photo de Noël</t>
  </si>
  <si>
    <t>La réservation d’une prestation photographique de Noël se fait exclusivement via mon site internet : https://celinemahieuphotographie.fr</t>
  </si>
  <si>
    <t>Toute photo supplémentaire donnera lieu à une nouvelle facture. La galerie pourra être réouverte ultérieurement si vous souhaitez racheter des photos.</t>
  </si>
  <si>
    <t>La livraison des fichiers numériques se fera sous la forme de fichiers jpeg.</t>
  </si>
  <si>
    <t>La photographe se détache de toute responsabilité en cas de perte ou détérioration des fichiers numériques remis au client.</t>
  </si>
  <si>
    <t>Le post-traitement, au même titre que la prise de vue, est propre à la photographe et fait partie intégrante de son travail, son style et son univers artistique. La photographe est la seule à décider du post-traitement qu’elle appliquera aux négatifs numériques. Seules les photographies traitées par la photographe seront exploitables par les deux parties. Le client ne peut donc effectuer aucune modification, que ce soit dans le traitement, le recadrage, la signature ou autre.</t>
  </si>
  <si>
    <t xml:space="preserve">3. Déroulement de la séance </t>
  </si>
  <si>
    <t>Aucun fichier brut ne sera donné au client et la photographe se réserve le droit de les détruire dans le délai qui lui convient, au bout d’un an.</t>
  </si>
  <si>
    <t xml:space="preserve">Il est interdit de prendre des photos avec un appareil photo, téléphone, tablette durant la séance (sauf accord du photographe </t>
  </si>
  <si>
    <t xml:space="preserve">Pour que la séance se déroule dans les meilleures conditions, seules les personnes participant à la séance peuvent y assister (sauf accord préalable de la photographe) </t>
  </si>
  <si>
    <t xml:space="preserve">7. Délai de rétractation </t>
  </si>
  <si>
    <t>Le client dispose d’un délai de rétractation de 10 jours ouvrables avant la séance avec remboursement de l’acompte.</t>
  </si>
  <si>
    <t>CM</t>
  </si>
  <si>
    <t xml:space="preserve">8. Force majeure, maladie </t>
  </si>
  <si>
    <t xml:space="preserve">11. Conservation des fichiers numériques </t>
  </si>
  <si>
    <t>Céline Mahieu Photographie se réserve le droit de reporter une prestation en cas de force majeure ou de maladie. Un tel report ne pourra ni engager sa responsabilité ni donner lieu au versement de dommages et intérêts à quelque titre que ce soit. La photographe s’engage à faire son possible pour reprogrammer la séance dans les délai les plus courts possibles en fonction de son planning s’il reste des créneaux ou le cas à rembourser ce qui a été payé jusque là.</t>
  </si>
  <si>
    <t>La photographe s’engage à conserver (sauf catastrophe indépendante de sa volonté telle qu’un disque dur qui lâche, inondation, incendie ou autre) les fichiers numériques pendant 1 an après la date de la prise de vue. Au-delà la sauvegarde des fichiers n’est plus assurée et ceux-ci pourront être détruits.</t>
  </si>
  <si>
    <t>Si le client annule la séance moins de 10 jours avant la date fixée par le contrat (peut importe la raison), l’acompte est conservé. Si vous êtes amenés à reporter la séance pour cause de maladie ou force majeure, le photographe essayera dans la mesure du possible de vous refixer rapidement un rendez-vous, si son planning le permet, sans majoration tarifaire.  En cas de second report sans motif valable et / ou en dernière minute, le photographe se réserve le droit d’annuler la séance et de conserver l’acompte.</t>
  </si>
  <si>
    <t xml:space="preserve">12. Fichiers numériques et impression </t>
  </si>
  <si>
    <t>Il est vivement conseillé d’en faire au moins une copie sur un disque dur ou autre support.</t>
  </si>
  <si>
    <t>Si vous faites réaliser des tirages par un site internet, il est très important de décocher la case « retouche automatique » qui est parfois proposée et qui ruinerait le travail de post-traitement de la photographe. Dans le cas d’impression de tirages photo, la photographe décline toute responsabilité quant au résultat obtenu dans un laboratoire lambda. Celle-ci ne garantit le résultat que sur les tirages effectués par ses soins.</t>
  </si>
  <si>
    <t>Le client doit donc s’engager à faire son maximum pour ne pas reporter la séance à la dernière minute (sauf raison exceptionnelle tel un décès, la présence d’un certificat médical ou des raisons météorologiques rendant le déplacement impossible)  et comprendre qu’un rendez-vous postposé, c’est une perte financière pour le photographe.</t>
  </si>
  <si>
    <t>De même la qualité des fichiers numériques peut ne pas être optimale sur un écran non calibré. La photographe décline toute responsabilité du à cet effet.</t>
  </si>
  <si>
    <t xml:space="preserve">9. Problème technique et accident </t>
  </si>
  <si>
    <t>En cas de problème technique avec le matériel photographique ou d’un accident quelconque durant la prestation empêchant Céline Mahieu Photographie de remettre le travail demandé, l’intégralité du montant sera remboursée sans pour autant donner lieu au versement de dommages et intérêts à quelque titre que ce soit.</t>
  </si>
  <si>
    <t xml:space="preserve">13. Données à caractère personnel </t>
  </si>
  <si>
    <t>La photographe s’engage à préserver la vie privée de ses clients. En aucun cas les données recueillies ne seront cédées ou vendues à des tiers. Les informations personnelles demandées au client sont destinées exclusivement à la photographe à des fins de gestion administrative et commerciale.</t>
  </si>
  <si>
    <t xml:space="preserve">10. Propriété intellectuelle </t>
  </si>
  <si>
    <t>L’utilisation des photographies réalisées est soumise aux dispositions légales de droits d’auteur et de droits voisins.</t>
  </si>
  <si>
    <t xml:space="preserve">14. Style photographique </t>
  </si>
  <si>
    <t>Les clients reconnaissent qu’ils sont familiers avec le book de la photographe et sollicite ses services en toute connaissance du style artistique de celle-ci. Ils reconnaissent également que le travail de la photographe est en constante évolution, que la prestation proposée par la photographe est unique et artistique et que les photographies livrées peuvent être différentes des photographies prises par la photographe dans le passé.</t>
  </si>
  <si>
    <t>Les photographes sont protégés par la loi du 11 mars 1957 sur les droits d’auteur et par le code de la propriété intellectuelle. La remise des photographies entraine la cession du droit de reproduction des photographies sur tout support et tout format uniquement dans le cadre privé et familial.</t>
  </si>
  <si>
    <t>Le client est tenu de respecter les droits moraux liés aux œuvres de Céline Mahieu Photographie.</t>
  </si>
  <si>
    <t>Les éventuels commentaires ou légendes accompagnant la reproduction ou la représentation des photos ne devront porter atteinte à son image et/ou sa réputation. Je m’engage à être solidaire de la photographe en cas de préjudice causé, par une utilisation  abusive ou détournée des images, par un tiers à son insu</t>
  </si>
  <si>
    <t>La photographe assure qu’elle utilise tout son potentiel et tout son jugement artistique personnel pour créer des images cohérentes avec sa vision personnelle de l’événement. Les clients acceptent que cette vision soit différente de la leur.</t>
  </si>
  <si>
    <t>En conséquence les clients reconnaissent que les photographies ne sont pas soumises à un rejet en fonction des gouts ou des critères esthétiques propres à chacun. Les clients reconnaissent avoir pris connaissance des présentes conditions générales de vente.</t>
  </si>
  <si>
    <t>En cas de publication des photos sur internet par le client celui-ci s’engage à mentionner l’auteur : Céline Mahieu Photographie. Par ailleurs si  le client refuse à Céline Mahieu Photographie la publication de ses clichés sur sa page Facebook, site internet, pub, partenaires etc. il en va de même pour ce dernier qui ne publiera donc aucune image de manière publique (Facebook, site internet…).</t>
  </si>
  <si>
    <t>Un document  intitulé AUTORISATION DE PUBLICATION vous sera remis et fait signer lors de la séance. Il définira le cadre de notre collaboration Si vous deviez revenir sur l’acceptation de l’autorisation de publication après avoir obtenu la photo offerte elle vous sera facturée, à savoir 10€.</t>
  </si>
  <si>
    <t xml:space="preserve">Pour rappel, il est strictement interdit de faire des captures d’écrans des photos lors de la présentation de la galerie même logotées si celles-ci n’ont pas été achetées. Considéré  comme du vol, des actions pour être entreprises dans ce sens. </t>
  </si>
  <si>
    <t>NOM PRENOM</t>
  </si>
  <si>
    <t>taille</t>
  </si>
  <si>
    <t>SEANCE DE NOEL</t>
  </si>
  <si>
    <t>6 / la totalité</t>
  </si>
  <si>
    <t>PORTRAIT DE FAMILLE JUSQU’À 5 PERSONNES AVEC TABLEAU</t>
  </si>
  <si>
    <t>20 MIN</t>
  </si>
  <si>
    <t>PORTRAIT DE FAMILLE JUSQU’À 5 PERSONNES SANS TABLEAU</t>
  </si>
  <si>
    <t>TARIF PAR PERSONNE SUPPLEMENTAIRE</t>
  </si>
  <si>
    <t>MINI SEANCE RENTREE BACK TO SCHOOL</t>
  </si>
  <si>
    <t>20 MIN 6 PHOTOS</t>
  </si>
  <si>
    <t>20 MIN 12 PHOTOS MINI</t>
  </si>
  <si>
    <t>MINI SEANCE HALLOWEEN COLLECTION CITROUILLE</t>
  </si>
  <si>
    <t>MINI SEANCE HALLOWEEN COLLECTION VAMPIRE</t>
  </si>
  <si>
    <t>remise a jour des codes au 1er janvier 2024</t>
  </si>
  <si>
    <t>30 PHOTOS / 2H</t>
  </si>
  <si>
    <t>OFFRE SPECIALE PACK</t>
  </si>
  <si>
    <t>TARIFS 2023</t>
  </si>
  <si>
    <t>OFFRE AUTORISATION DE PUBLICATION</t>
  </si>
  <si>
    <t>MINI Pâques 2024</t>
  </si>
  <si>
    <t>8 PHOTOS / 20 MIN DE SEANCE</t>
  </si>
  <si>
    <t>9 PHOTOS / 30 MIN</t>
  </si>
  <si>
    <t>12 PHOTOS / 30 MIN</t>
  </si>
  <si>
    <t xml:space="preserve">MINI SEANCE FETE DES MERES </t>
  </si>
  <si>
    <t>8 PHOTOS/20 MIN</t>
  </si>
  <si>
    <t>20 PHOTOS MINI / 20 MIN</t>
  </si>
  <si>
    <t>P66</t>
  </si>
  <si>
    <t>Mode paiement</t>
  </si>
  <si>
    <t>SANTA/ SANTA WOAW</t>
  </si>
  <si>
    <t>Le délai de remise des photos se fera au plus tard le 1er décembre 2025 En cas de soucis type panne,  une remise supplémentaire de quelques photos sera faite</t>
  </si>
  <si>
    <t>Un lien vous sera envoyé pour sélectionner les photos que vous souhaitez dans votre forfait. Vous pourrez à ce moment-là les télécharger dès déblocage de ma part, au plus tard 5 jours après votre choix.  Les forfaits proposés sont de 6 ou la totalité, sachant qu’en cas d’autorisation de publication, une photo vous sera offerte, au même titre que si vous êtes déjà venus passés sous mon objectif. (Une autre photo sera offerte).</t>
  </si>
  <si>
    <t>Céline Mahieu Photographie accepte les paiements en espèces, chèque,  virement et paypal (entre proches). 
Pour toute demande de paiement en plusieurs fois, il faudra demander en amont l’accord du photographe qui fixera les modalités.</t>
  </si>
  <si>
    <t>110€ les 6 / 170€ la totalité</t>
  </si>
  <si>
    <t>SEANCE GROSSESSE  FORMULE "ESSENTIEL"</t>
  </si>
  <si>
    <t>SEANCE GROSSESSE FORMULE "SIGNATURE"</t>
  </si>
  <si>
    <t>SEANCE GROSSESSE  FORMULE "PRESTIGE"</t>
  </si>
  <si>
    <t>SEANCE BAIN DE LAIT FORMULE "ESSENTIEL"</t>
  </si>
  <si>
    <t>SEANCE BAIN DE LAIT FORFAIT "SIGNATURE"</t>
  </si>
  <si>
    <t>SEANCE NAISSANCE FORMULE "ESSENTIEL"</t>
  </si>
  <si>
    <t>SEANCE NAISSANCE FORMULE "SIGNATURE"</t>
  </si>
  <si>
    <t>SEANCE NAISSANCE  FORMULE "PRESTIGE"</t>
  </si>
  <si>
    <t>SEANCE BEBE ENFANT FORMULE "ESSENTIEL"</t>
  </si>
  <si>
    <t>SEANCE BEBE FORMULE "SIGNATURE"</t>
  </si>
  <si>
    <t>SEANCE BEBE  FORMULE "PRESTIGE"</t>
  </si>
  <si>
    <t>SEANCE FAMILLE FORMULE "ESSENTIEL"</t>
  </si>
  <si>
    <t>SEANCE FAMILLE FORMULE "SIGNATURE"</t>
  </si>
  <si>
    <t>SEANCE FAMILLE  FORMULE "PRESTIGE"</t>
  </si>
  <si>
    <t>SMASH THE CAKE  FORMULE "ESSENTIEL"</t>
  </si>
  <si>
    <t>SMASH THE CAKE FORMULE "SIGNATURE"</t>
  </si>
  <si>
    <t>SMASH THE CAKE PACK  FORMULE "PRESTIGE"</t>
  </si>
  <si>
    <t>SEANCE MILKBATH MERE-ENFANT FORMULE "ESSENTIEL"</t>
  </si>
  <si>
    <t>SEANCE MILKBATH MERE-ENFANT FORMULE "SIGNATURE"</t>
  </si>
  <si>
    <t>SEANCE PORTRAIT DE FEMMEFORMULE "ESSENTIEL"</t>
  </si>
  <si>
    <t>SEANCE PORTRAIT DE FEMME FORMULE "SIGNATURE"</t>
  </si>
  <si>
    <t>SEANCE PORTRAIT DE FEMME  FORMULE "PRESTIGE"</t>
  </si>
  <si>
    <t>OPTION DECOR LIT BOHEME</t>
  </si>
  <si>
    <t>OPTION DECOR FENETRE BOHEME</t>
  </si>
  <si>
    <t>SEANCE COUPLE FORMULE "ESSENTIEL"</t>
  </si>
  <si>
    <t>SEANCE COUPLE FORMULE "SIGNATURE"</t>
  </si>
  <si>
    <t>SEANCE COUPLE  FORMULE "PRESTIGE"</t>
  </si>
  <si>
    <t>MINI SUR MON BEAU CHEVAL BLANC FORMULE "ESSENTIEL"</t>
  </si>
  <si>
    <t>MINI SUR MON BEAU CHEVAL BLANCFORMULE "SIGNATURE"</t>
  </si>
  <si>
    <t>MINI SUR MON BEAU CHEVAL BLANC  FORMULE "PRESTIGE"</t>
  </si>
  <si>
    <t>MINI BAIN DE RIRES FORMULE "ESSENTIEL"</t>
  </si>
  <si>
    <t>MINI BAIN DE RIRES FORMULE "SIGNATURE"</t>
  </si>
  <si>
    <t>MINI BAIN DE RIRES   FORMULE "PRESTIGE"</t>
  </si>
  <si>
    <t>MINI MON AMOUR FORMULE "ESSENTIEL"</t>
  </si>
  <si>
    <t>MINI MON AMOUR FORMULE "SIGNATURE"</t>
  </si>
  <si>
    <t>MINI MON AMOUR  FORMULE "PRESTIGE"</t>
  </si>
  <si>
    <t>MINI SEANCE RENTREE OPTION LA TOTALE</t>
  </si>
  <si>
    <t>MINI SEANCE SAINT VALENTIN ENFANT COLLECTION LOVE</t>
  </si>
  <si>
    <t>MINI SEANCE SAINT VALENTIN ENFANT COLLECTION LA TOTALE</t>
  </si>
  <si>
    <t>MINI SEANCE SAINT VALENTIN ADULTE "AMOUR A 2 EN N&amp;B"</t>
  </si>
  <si>
    <t>20 MIN/ 6 PHOTOS</t>
  </si>
  <si>
    <t>MINI SEANCE SAINT VALENTIN ADULTE "MADAME"</t>
  </si>
  <si>
    <t>MINI SEANCE Pâques FORMULE "MON LAPIN"</t>
  </si>
  <si>
    <t>P67</t>
  </si>
  <si>
    <t>MINI SEANCES Pâques FORMULE "LA TOTALE"</t>
  </si>
  <si>
    <t>P68</t>
  </si>
  <si>
    <t>MINI FETE DES MERES 2025  FORMULE "MAMAN"</t>
  </si>
  <si>
    <t>P69</t>
  </si>
  <si>
    <t>MINI FETE DES MERES 2025  FORMULE "LA TOTALE"</t>
  </si>
  <si>
    <t>P70</t>
  </si>
  <si>
    <t>EXTRA</t>
  </si>
  <si>
    <t>P71</t>
  </si>
  <si>
    <t>SEANCE CORPORATE FORMULE "ESSENTIEL"</t>
  </si>
  <si>
    <t>45 MIN /6 PHOTOS</t>
  </si>
  <si>
    <t>P72</t>
  </si>
  <si>
    <t>SEANCE CORPORATE FORMULE "SIGNATURE"</t>
  </si>
  <si>
    <t>P73</t>
  </si>
  <si>
    <t>SEANCE CORPORATE  FORMULE "PRESTIGE"</t>
  </si>
  <si>
    <t>1H30 /20 PHOTOS</t>
  </si>
  <si>
    <t>P74</t>
  </si>
  <si>
    <t>MINI SEANCE NOUVEL AN "BONNE ANNEE"</t>
  </si>
  <si>
    <t>P75</t>
  </si>
  <si>
    <r>
      <t>MINI SEANCE</t>
    </r>
    <r>
      <rPr>
        <sz val="11"/>
        <rFont val="Calibri"/>
        <family val="2"/>
        <scheme val="minor"/>
      </rPr>
      <t xml:space="preserve"> NOUVEL AN</t>
    </r>
    <r>
      <rPr>
        <sz val="11"/>
        <color theme="1"/>
        <rFont val="Calibri"/>
        <family val="2"/>
        <scheme val="minor"/>
      </rPr>
      <t xml:space="preserve"> OPTION LA TOTALE</t>
    </r>
  </si>
  <si>
    <t>P76</t>
  </si>
  <si>
    <t>MINI SEANCE NOEL FORMULE SANTA 2025</t>
  </si>
  <si>
    <t>P77</t>
  </si>
  <si>
    <t>MINI SEANCE NOEL FORMULE SANTA WOAW 2025</t>
  </si>
  <si>
    <t xml:space="preserve"> Le mode de paiement préféré est le virement ou paypal ( Si paiement par paypal, indiquer un paiement entre proches) et doit me parvenir sous 7 jours à compter de la réception du contrat.  Si vous annulez à moins de 7jours de la séance, l'équivalent d'un acompte de 40€ est conservé, A plus de 7 jours, la totalité est remboursée.</t>
  </si>
  <si>
    <r>
      <rPr>
        <b/>
        <sz val="10"/>
        <color indexed="8"/>
        <rFont val="Calibri"/>
        <family val="2"/>
      </rPr>
      <t>1.</t>
    </r>
    <r>
      <rPr>
        <sz val="10"/>
        <color indexed="8"/>
        <rFont val="Calibri"/>
        <family val="2"/>
      </rPr>
      <t xml:space="preserve"> . Ce contrat doit être renvoyé signé pour engagement au moment de la réservation et  le règlement doit me parvenir sous 7j dès réception du contrat. Si vous annulez à plus de 7 jours de la séance, la totalité est remboursée. A moins de 7 jours, l'équivalent d'un acompte de 40e est conservé.</t>
    </r>
  </si>
  <si>
    <t>La livraison des photos sera effective au plus tard le 01/12/2025 pour les dernières séances. (sinon comptez 1 mois)</t>
  </si>
  <si>
    <t>Pour que la réservation soit effective, il faut impérativement me renvoyer le contrat signé au plus vite après la réservation et effectuer le paiement intégral avant le shooting  pour que le créneau soit bloqué. Vous  souhaitez annuler votre séance? Pas de soucis si l’annulation se fait à plus de 7 jours de la séance, je vous rembourse la totalité. Si nous sommes à moins de 7 jours, je conserve le montant d’un acompte (40€) et rembourse le reste. L’heure du créneau ne vous convient plus? Aucun problème s’il reste d’autres créneaux bien sur.  Si plus rien ne vous convient, qu’il n’y a plus de place et que nous sommes à moins de 5j de votre shooting, un acompte de 40€ est conservé, le reste remboursé.  Si l’annulation se fait le jour J, la totalité est conservé. (sauf certificat médical ou seul l’acompte sera conservé.)</t>
  </si>
  <si>
    <t>La réservation de  la prestation se fait pour la journée du 15 novembre, 22 novembre et 29 novembre sous réserve de la disponibilité des créneaux. Un guide de séance est téléchargeable sur mon site. En réservant  chez Céline Mahieu Photographie, le client s’engage donc à respecter son contenu.</t>
  </si>
</sst>
</file>

<file path=xl/styles.xml><?xml version="1.0" encoding="utf-8"?>
<styleSheet xmlns="http://schemas.openxmlformats.org/spreadsheetml/2006/main">
  <numFmts count="8">
    <numFmt numFmtId="6" formatCode="#,##0\ &quot;€&quot;;[Red]\-#,##0\ &quot;€&quot;"/>
    <numFmt numFmtId="8" formatCode="#,##0.00\ &quot;€&quot;;[Red]\-#,##0.00\ &quot;€&quot;"/>
    <numFmt numFmtId="44" formatCode="_-* #,##0.00\ &quot;€&quot;_-;\-* #,##0.00\ &quot;€&quot;_-;_-* &quot;-&quot;??\ &quot;€&quot;_-;_-@_-"/>
    <numFmt numFmtId="43" formatCode="_-* #,##0.00\ _€_-;\-* #,##0.00\ _€_-;_-* &quot;-&quot;??\ _€_-;_-@_-"/>
    <numFmt numFmtId="164" formatCode="h:mm;@"/>
    <numFmt numFmtId="165" formatCode="00000"/>
    <numFmt numFmtId="166" formatCode="0#&quot; &quot;##&quot; &quot;##&quot; &quot;##&quot; &quot;##"/>
    <numFmt numFmtId="167" formatCode="#,##0.0"/>
  </numFmts>
  <fonts count="68">
    <font>
      <sz val="11"/>
      <color theme="1"/>
      <name val="Calibri"/>
      <family val="2"/>
      <scheme val="minor"/>
    </font>
    <font>
      <b/>
      <sz val="10"/>
      <color indexed="8"/>
      <name val="Calibri"/>
      <family val="2"/>
    </font>
    <font>
      <sz val="10"/>
      <color indexed="8"/>
      <name val="Calibri"/>
      <family val="2"/>
    </font>
    <font>
      <sz val="10"/>
      <color indexed="8"/>
      <name val="GeosansLight"/>
    </font>
    <font>
      <sz val="11"/>
      <color indexed="8"/>
      <name val="GeosansLight"/>
    </font>
    <font>
      <b/>
      <i/>
      <u/>
      <sz val="9"/>
      <color indexed="8"/>
      <name val="Calibri"/>
      <family val="2"/>
    </font>
    <font>
      <sz val="11"/>
      <color theme="1"/>
      <name val="Calibri"/>
      <family val="2"/>
      <scheme val="minor"/>
    </font>
    <font>
      <sz val="11"/>
      <color rgb="FFFF0000"/>
      <name val="Calibri"/>
      <family val="2"/>
      <scheme val="minor"/>
    </font>
    <font>
      <u/>
      <sz val="11"/>
      <color theme="10"/>
      <name val="Calibri"/>
      <family val="2"/>
      <scheme val="minor"/>
    </font>
    <font>
      <u/>
      <sz val="11"/>
      <color theme="10"/>
      <name val="Calibri"/>
      <family val="2"/>
    </font>
    <font>
      <sz val="9"/>
      <color theme="3"/>
      <name val="Calibri"/>
      <family val="1"/>
      <scheme val="minor"/>
    </font>
    <font>
      <sz val="25"/>
      <color theme="3"/>
      <name val="Calibri"/>
      <family val="2"/>
      <scheme val="minor"/>
    </font>
    <font>
      <b/>
      <sz val="14"/>
      <color theme="1"/>
      <name val="Cambria"/>
      <family val="2"/>
      <scheme val="major"/>
    </font>
    <font>
      <b/>
      <sz val="15"/>
      <color theme="3"/>
      <name val="Calibri"/>
      <family val="2"/>
      <scheme val="minor"/>
    </font>
    <font>
      <sz val="14"/>
      <color theme="3"/>
      <name val="Calibri"/>
      <family val="2"/>
      <scheme val="minor"/>
    </font>
    <font>
      <b/>
      <sz val="14"/>
      <color theme="1"/>
      <name val="Cambria"/>
      <family val="3"/>
      <scheme val="major"/>
    </font>
    <font>
      <i/>
      <sz val="10"/>
      <color theme="4" tint="-0.24994659260841701"/>
      <name val="Cambria"/>
      <family val="1"/>
      <scheme val="major"/>
    </font>
    <font>
      <sz val="16"/>
      <color theme="3"/>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i/>
      <sz val="8"/>
      <color theme="1"/>
      <name val="Calibri"/>
      <family val="2"/>
      <scheme val="minor"/>
    </font>
    <font>
      <b/>
      <i/>
      <sz val="9"/>
      <color theme="1"/>
      <name val="Calibri"/>
      <family val="2"/>
      <scheme val="minor"/>
    </font>
    <font>
      <b/>
      <sz val="10"/>
      <color theme="1"/>
      <name val="Calibri"/>
      <family val="2"/>
      <scheme val="minor"/>
    </font>
    <font>
      <i/>
      <sz val="10"/>
      <color theme="1"/>
      <name val="Calibri"/>
      <family val="2"/>
      <scheme val="minor"/>
    </font>
    <font>
      <sz val="9"/>
      <color theme="1"/>
      <name val="Calibri"/>
      <family val="2"/>
      <scheme val="minor"/>
    </font>
    <font>
      <i/>
      <sz val="11"/>
      <color theme="1"/>
      <name val="Calibri"/>
      <family val="2"/>
      <scheme val="minor"/>
    </font>
    <font>
      <i/>
      <sz val="9"/>
      <color theme="1"/>
      <name val="Calibri"/>
      <family val="2"/>
      <scheme val="minor"/>
    </font>
    <font>
      <sz val="10"/>
      <color rgb="FFFF0000"/>
      <name val="Calibri"/>
      <family val="2"/>
      <scheme val="minor"/>
    </font>
    <font>
      <b/>
      <sz val="9"/>
      <color theme="1"/>
      <name val="Calibri"/>
      <family val="2"/>
      <scheme val="minor"/>
    </font>
    <font>
      <sz val="20"/>
      <color rgb="FF000000"/>
      <name val="Arial"/>
      <family val="2"/>
    </font>
    <font>
      <b/>
      <sz val="20"/>
      <color theme="0"/>
      <name val="Arial"/>
      <family val="2"/>
    </font>
    <font>
      <b/>
      <sz val="10"/>
      <color rgb="FF000000"/>
      <name val="Arial"/>
      <family val="2"/>
    </font>
    <font>
      <b/>
      <sz val="11"/>
      <color rgb="FF000000"/>
      <name val="Arial"/>
      <family val="2"/>
    </font>
    <font>
      <b/>
      <sz val="12"/>
      <color theme="1"/>
      <name val="Calibri"/>
      <family val="2"/>
      <scheme val="minor"/>
    </font>
    <font>
      <sz val="10"/>
      <color rgb="FF000000"/>
      <name val="Arial"/>
      <family val="2"/>
    </font>
    <font>
      <i/>
      <sz val="10"/>
      <color rgb="FF000000"/>
      <name val="Arial"/>
      <family val="2"/>
    </font>
    <font>
      <sz val="11"/>
      <color theme="1"/>
      <name val="Calibri"/>
      <family val="2"/>
    </font>
    <font>
      <b/>
      <sz val="10.5"/>
      <color rgb="FF000000"/>
      <name val="Arial"/>
      <family val="2"/>
    </font>
    <font>
      <sz val="10"/>
      <color rgb="FFFFFFFF"/>
      <name val="Arial"/>
      <family val="2"/>
    </font>
    <font>
      <sz val="11"/>
      <color rgb="FF000000"/>
      <name val="Arial"/>
      <family val="2"/>
    </font>
    <font>
      <b/>
      <sz val="14"/>
      <color rgb="FF000000"/>
      <name val="Arial"/>
      <family val="2"/>
    </font>
    <font>
      <b/>
      <i/>
      <sz val="12"/>
      <color rgb="FF000000"/>
      <name val="Arial"/>
      <family val="2"/>
    </font>
    <font>
      <b/>
      <sz val="14"/>
      <color theme="1"/>
      <name val="Calibri"/>
      <family val="2"/>
      <scheme val="minor"/>
    </font>
    <font>
      <b/>
      <sz val="12"/>
      <color rgb="FF000000"/>
      <name val="Arial"/>
      <family val="2"/>
    </font>
    <font>
      <i/>
      <sz val="11"/>
      <color rgb="FF000000"/>
      <name val="Calibri"/>
      <family val="2"/>
      <scheme val="minor"/>
    </font>
    <font>
      <sz val="11"/>
      <color theme="1"/>
      <name val="GeosansLight"/>
    </font>
    <font>
      <b/>
      <i/>
      <sz val="11"/>
      <color rgb="FFFF0000"/>
      <name val="Calibri"/>
      <family val="2"/>
      <scheme val="minor"/>
    </font>
    <font>
      <b/>
      <i/>
      <u/>
      <sz val="14"/>
      <color rgb="FFFF0000"/>
      <name val="Calibri"/>
      <family val="2"/>
      <scheme val="minor"/>
    </font>
    <font>
      <sz val="14"/>
      <color theme="1"/>
      <name val="GeosansLight"/>
    </font>
    <font>
      <sz val="14"/>
      <color theme="1"/>
      <name val="Calibri"/>
      <family val="2"/>
      <scheme val="minor"/>
    </font>
    <font>
      <b/>
      <sz val="20"/>
      <color rgb="FF000000"/>
      <name val="Arial"/>
      <family val="2"/>
    </font>
    <font>
      <b/>
      <sz val="22"/>
      <color theme="0"/>
      <name val="Arial"/>
      <family val="2"/>
    </font>
    <font>
      <sz val="12"/>
      <color theme="1"/>
      <name val="Calibri"/>
      <family val="2"/>
      <scheme val="minor"/>
    </font>
    <font>
      <b/>
      <sz val="16"/>
      <color theme="1"/>
      <name val="Calibri"/>
      <family val="2"/>
      <scheme val="minor"/>
    </font>
    <font>
      <b/>
      <i/>
      <sz val="14"/>
      <color theme="9"/>
      <name val="Calibri"/>
      <family val="2"/>
      <scheme val="minor"/>
    </font>
    <font>
      <b/>
      <i/>
      <sz val="14"/>
      <color theme="1"/>
      <name val="Calibri"/>
      <family val="2"/>
      <scheme val="minor"/>
    </font>
    <font>
      <b/>
      <i/>
      <sz val="12"/>
      <color theme="1"/>
      <name val="Calibri"/>
      <family val="2"/>
      <scheme val="minor"/>
    </font>
    <font>
      <b/>
      <i/>
      <sz val="11"/>
      <color theme="1"/>
      <name val="Calibri"/>
      <family val="2"/>
      <scheme val="minor"/>
    </font>
    <font>
      <sz val="28"/>
      <color theme="0"/>
      <name val="Segoe Script"/>
      <family val="4"/>
    </font>
    <font>
      <sz val="6"/>
      <color theme="1"/>
      <name val="Calibri"/>
      <family val="2"/>
      <scheme val="minor"/>
    </font>
    <font>
      <sz val="40"/>
      <color theme="0"/>
      <name val="Arial Rounded MT Bold"/>
      <family val="2"/>
    </font>
    <font>
      <b/>
      <sz val="12"/>
      <color rgb="FFFF0000"/>
      <name val="Calibri"/>
      <family val="2"/>
      <scheme val="minor"/>
    </font>
    <font>
      <i/>
      <sz val="12"/>
      <color theme="1"/>
      <name val="Calibri"/>
      <family val="2"/>
      <scheme val="minor"/>
    </font>
    <font>
      <sz val="8"/>
      <color rgb="FF343434"/>
      <name val="Calibri"/>
      <family val="2"/>
      <scheme val="minor"/>
    </font>
    <font>
      <b/>
      <sz val="10"/>
      <name val="Calibri"/>
      <family val="2"/>
      <scheme val="minor"/>
    </font>
    <font>
      <sz val="8"/>
      <color rgb="FF343434"/>
      <name val="Arial"/>
      <family val="2"/>
    </font>
    <font>
      <sz val="1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BFBF"/>
        <bgColor rgb="FFBFBFBF"/>
      </patternFill>
    </fill>
    <fill>
      <patternFill patternType="solid">
        <fgColor rgb="FFFFFFFF"/>
        <bgColor rgb="FFFFFFFF"/>
      </patternFill>
    </fill>
    <fill>
      <patternFill patternType="solid">
        <fgColor theme="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99FF"/>
        <bgColor indexed="64"/>
      </patternFill>
    </fill>
    <fill>
      <patternFill patternType="solid">
        <fgColor rgb="FF92D050"/>
        <bgColor indexed="64"/>
      </patternFill>
    </fill>
    <fill>
      <patternFill patternType="solid">
        <fgColor rgb="FFFFFF00"/>
        <bgColor indexed="64"/>
      </patternFill>
    </fill>
    <fill>
      <patternFill patternType="solid">
        <fgColor rgb="FF7030A0"/>
        <bgColor indexed="64"/>
      </patternFill>
    </fill>
    <fill>
      <patternFill patternType="solid">
        <fgColor rgb="FFFFC000"/>
        <bgColor indexed="64"/>
      </patternFill>
    </fill>
    <fill>
      <patternFill patternType="solid">
        <fgColor rgb="FF00B0F0"/>
        <bgColor indexed="64"/>
      </patternFill>
    </fill>
    <fill>
      <patternFill patternType="solid">
        <fgColor rgb="FFB200D0"/>
        <bgColor indexed="64"/>
      </patternFill>
    </fill>
    <fill>
      <patternFill patternType="solid">
        <fgColor theme="6" tint="-0.249977111117893"/>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bgColor indexed="64"/>
      </patternFill>
    </fill>
    <fill>
      <patternFill patternType="solid">
        <fgColor rgb="FF00B050"/>
        <bgColor indexed="64"/>
      </patternFill>
    </fill>
  </fills>
  <borders count="57">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double">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dashed">
        <color indexed="64"/>
      </right>
      <top style="dashed">
        <color indexed="64"/>
      </top>
      <bottom/>
      <diagonal/>
    </border>
    <border>
      <left style="dashed">
        <color indexed="64"/>
      </left>
      <right style="thin">
        <color indexed="64"/>
      </right>
      <top/>
      <bottom/>
      <diagonal/>
    </border>
    <border>
      <left/>
      <right style="thin">
        <color indexed="64"/>
      </right>
      <top/>
      <bottom/>
      <diagonal/>
    </border>
    <border>
      <left style="thin">
        <color indexed="64"/>
      </left>
      <right style="dashed">
        <color indexed="64"/>
      </right>
      <top/>
      <bottom/>
      <diagonal/>
    </border>
    <border>
      <left style="dashed">
        <color indexed="64"/>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ashed">
        <color indexed="64"/>
      </right>
      <top/>
      <bottom style="dashed">
        <color indexed="64"/>
      </bottom>
      <diagonal/>
    </border>
    <border>
      <left style="thin">
        <color indexed="64"/>
      </left>
      <right/>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diagonal/>
    </border>
    <border>
      <left style="thin">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right style="double">
        <color indexed="64"/>
      </right>
      <top style="double">
        <color indexed="64"/>
      </top>
      <bottom style="double">
        <color indexed="64"/>
      </bottom>
      <diagonal/>
    </border>
    <border>
      <left/>
      <right style="double">
        <color indexed="64"/>
      </right>
      <top/>
      <bottom style="double">
        <color indexed="64"/>
      </bottom>
      <diagonal/>
    </border>
    <border>
      <left style="dotted">
        <color indexed="64"/>
      </left>
      <right style="dotted">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right/>
      <top/>
      <bottom style="thick">
        <color theme="4"/>
      </bottom>
      <diagonal/>
    </border>
    <border>
      <left/>
      <right/>
      <top style="medium">
        <color theme="2" tint="-9.9948118533890809E-2"/>
      </top>
      <bottom style="medium">
        <color theme="2" tint="-9.9948118533890809E-2"/>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tted">
        <color indexed="64"/>
      </left>
      <right/>
      <top/>
      <bottom/>
      <diagonal/>
    </border>
  </borders>
  <cellStyleXfs count="16">
    <xf numFmtId="0" fontId="0" fillId="0" borderId="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43" fontId="6" fillId="0" borderId="0" applyFont="0" applyFill="0" applyBorder="0" applyAlignment="0" applyProtection="0"/>
    <xf numFmtId="0" fontId="10" fillId="0" borderId="0">
      <alignment vertical="center"/>
    </xf>
    <xf numFmtId="0" fontId="6" fillId="0" borderId="0"/>
    <xf numFmtId="0" fontId="6" fillId="0" borderId="0">
      <alignment wrapText="1"/>
    </xf>
    <xf numFmtId="9" fontId="6"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vertical="center"/>
    </xf>
    <xf numFmtId="0" fontId="14" fillId="0" borderId="0" applyNumberFormat="0" applyFill="0" applyBorder="0" applyProtection="0">
      <alignment vertical="top"/>
    </xf>
    <xf numFmtId="0" fontId="13" fillId="0" borderId="43" applyNumberFormat="0" applyFill="0" applyAlignment="0" applyProtection="0"/>
    <xf numFmtId="0" fontId="15" fillId="0" borderId="0" applyNumberFormat="0" applyFill="0" applyBorder="0" applyProtection="0">
      <alignment horizontal="right" vertical="center"/>
    </xf>
    <xf numFmtId="0" fontId="16" fillId="0" borderId="44" applyNumberFormat="0" applyFill="0" applyAlignment="0" applyProtection="0"/>
    <xf numFmtId="0" fontId="6" fillId="0" borderId="0" applyNumberFormat="0" applyFont="0" applyFill="0" applyBorder="0" applyProtection="0">
      <alignment horizontal="center"/>
    </xf>
    <xf numFmtId="0" fontId="17" fillId="0" borderId="0" applyNumberFormat="0" applyFill="0" applyBorder="0" applyAlignment="0" applyProtection="0"/>
  </cellStyleXfs>
  <cellXfs count="659">
    <xf numFmtId="0" fontId="0" fillId="0" borderId="0" xfId="0"/>
    <xf numFmtId="0" fontId="0" fillId="0" borderId="0" xfId="0" applyAlignment="1">
      <alignment vertical="center"/>
    </xf>
    <xf numFmtId="0" fontId="0" fillId="0" borderId="0" xfId="0" applyBorder="1" applyAlignment="1">
      <alignment vertical="center"/>
    </xf>
    <xf numFmtId="0" fontId="19" fillId="0" borderId="0" xfId="0" applyFont="1" applyAlignment="1">
      <alignment vertical="center"/>
    </xf>
    <xf numFmtId="0" fontId="19" fillId="2" borderId="0" xfId="0" applyFont="1" applyFill="1" applyAlignment="1">
      <alignment vertical="center"/>
    </xf>
    <xf numFmtId="0" fontId="19" fillId="2" borderId="0" xfId="0" applyFont="1" applyFill="1" applyBorder="1" applyAlignment="1">
      <alignment horizontal="right" vertical="center"/>
    </xf>
    <xf numFmtId="0" fontId="19" fillId="2" borderId="0" xfId="0" applyFont="1" applyFill="1" applyBorder="1" applyAlignment="1">
      <alignment vertical="center"/>
    </xf>
    <xf numFmtId="0" fontId="0" fillId="2" borderId="0" xfId="0" applyFill="1" applyAlignment="1">
      <alignment vertical="center"/>
    </xf>
    <xf numFmtId="0" fontId="19" fillId="0" borderId="0" xfId="0" applyFont="1" applyBorder="1" applyAlignment="1">
      <alignment vertical="center"/>
    </xf>
    <xf numFmtId="0" fontId="19" fillId="2" borderId="0" xfId="0" applyFont="1" applyFill="1" applyAlignment="1">
      <alignment horizontal="center" vertical="center"/>
    </xf>
    <xf numFmtId="0" fontId="19" fillId="2" borderId="1" xfId="0" applyFont="1" applyFill="1" applyBorder="1" applyAlignment="1">
      <alignment vertical="center"/>
    </xf>
    <xf numFmtId="0" fontId="19" fillId="0" borderId="0" xfId="0" applyFont="1" applyAlignment="1">
      <alignment vertical="center" wrapText="1"/>
    </xf>
    <xf numFmtId="0" fontId="0" fillId="0" borderId="0" xfId="0" applyAlignment="1">
      <alignment vertical="center" wrapText="1"/>
    </xf>
    <xf numFmtId="0" fontId="20" fillId="2" borderId="0" xfId="0" applyFont="1" applyFill="1" applyAlignment="1">
      <alignment vertical="center"/>
    </xf>
    <xf numFmtId="6" fontId="21" fillId="2" borderId="0" xfId="0" applyNumberFormat="1" applyFont="1" applyFill="1" applyBorder="1" applyAlignment="1">
      <alignment vertical="center"/>
    </xf>
    <xf numFmtId="0" fontId="19" fillId="2" borderId="0" xfId="0" applyFont="1" applyFill="1"/>
    <xf numFmtId="0" fontId="20" fillId="2" borderId="0" xfId="0" applyFont="1" applyFill="1" applyBorder="1" applyAlignment="1">
      <alignment horizontal="left" vertical="center" wrapText="1"/>
    </xf>
    <xf numFmtId="8" fontId="22" fillId="0" borderId="0" xfId="0" applyNumberFormat="1" applyFont="1" applyAlignment="1">
      <alignment horizontal="center" vertical="center"/>
    </xf>
    <xf numFmtId="0" fontId="23" fillId="2" borderId="1" xfId="0" applyFont="1" applyFill="1" applyBorder="1" applyAlignment="1">
      <alignment vertical="center"/>
    </xf>
    <xf numFmtId="0" fontId="23" fillId="2" borderId="1" xfId="0" applyFont="1" applyFill="1" applyBorder="1" applyAlignment="1">
      <alignment vertical="center" wrapText="1"/>
    </xf>
    <xf numFmtId="0" fontId="24" fillId="2" borderId="0" xfId="0" applyFont="1" applyFill="1" applyBorder="1" applyAlignment="1">
      <alignment horizontal="center" vertical="center"/>
    </xf>
    <xf numFmtId="0" fontId="20" fillId="2" borderId="0" xfId="0" applyFont="1" applyFill="1"/>
    <xf numFmtId="0" fontId="0" fillId="2" borderId="0" xfId="0" applyFill="1"/>
    <xf numFmtId="0" fontId="19" fillId="2" borderId="0" xfId="0" applyFont="1" applyFill="1" applyAlignment="1">
      <alignment horizontal="right"/>
    </xf>
    <xf numFmtId="0" fontId="19" fillId="0" borderId="2" xfId="0" applyFont="1" applyBorder="1" applyAlignment="1">
      <alignment horizontal="left" vertical="center"/>
    </xf>
    <xf numFmtId="0" fontId="0" fillId="2" borderId="0" xfId="0" applyFont="1" applyFill="1" applyBorder="1" applyAlignment="1">
      <alignment vertical="center"/>
    </xf>
    <xf numFmtId="0" fontId="24" fillId="2" borderId="1" xfId="0" applyFont="1" applyFill="1" applyBorder="1" applyAlignment="1">
      <alignment vertical="center"/>
    </xf>
    <xf numFmtId="0" fontId="24" fillId="2" borderId="0" xfId="0" applyFont="1" applyFill="1" applyBorder="1" applyAlignment="1">
      <alignment vertical="center"/>
    </xf>
    <xf numFmtId="0" fontId="25" fillId="2" borderId="0" xfId="0" applyFont="1" applyFill="1" applyBorder="1" applyAlignment="1">
      <alignment vertical="center"/>
    </xf>
    <xf numFmtId="0" fontId="19" fillId="0" borderId="0" xfId="0" applyFont="1" applyAlignment="1">
      <alignment horizontal="left" vertical="center"/>
    </xf>
    <xf numFmtId="6" fontId="21" fillId="3" borderId="0" xfId="0" applyNumberFormat="1" applyFont="1" applyFill="1" applyBorder="1" applyAlignment="1">
      <alignment horizontal="center" vertical="center"/>
    </xf>
    <xf numFmtId="0" fontId="19" fillId="2" borderId="0" xfId="0" applyFont="1" applyFill="1" applyBorder="1" applyAlignment="1">
      <alignment horizontal="center" vertical="center"/>
    </xf>
    <xf numFmtId="0" fontId="19" fillId="3" borderId="0" xfId="0" applyFont="1" applyFill="1" applyBorder="1" applyAlignment="1">
      <alignment horizontal="center" vertical="center"/>
    </xf>
    <xf numFmtId="0" fontId="19" fillId="2" borderId="1" xfId="0" applyFont="1" applyFill="1" applyBorder="1" applyAlignment="1">
      <alignment horizontal="center" vertical="center"/>
    </xf>
    <xf numFmtId="0" fontId="20" fillId="2" borderId="0" xfId="0" applyFont="1" applyFill="1" applyBorder="1" applyAlignment="1">
      <alignment horizontal="center" vertical="center"/>
    </xf>
    <xf numFmtId="0" fontId="19" fillId="0" borderId="0" xfId="0" applyFont="1" applyBorder="1" applyAlignment="1">
      <alignment horizontal="center" vertical="center"/>
    </xf>
    <xf numFmtId="0" fontId="19" fillId="0" borderId="0" xfId="0" applyFont="1" applyAlignment="1">
      <alignment horizontal="center" vertical="center"/>
    </xf>
    <xf numFmtId="0" fontId="26" fillId="2" borderId="0" xfId="0" applyFont="1" applyFill="1" applyAlignment="1">
      <alignment horizontal="center" vertical="center"/>
    </xf>
    <xf numFmtId="0" fontId="20" fillId="2" borderId="0" xfId="0" applyFont="1" applyFill="1" applyBorder="1" applyAlignment="1">
      <alignment vertical="center"/>
    </xf>
    <xf numFmtId="0" fontId="27" fillId="3" borderId="0" xfId="0" applyFont="1" applyFill="1" applyBorder="1" applyAlignment="1">
      <alignment horizontal="center" vertical="center"/>
    </xf>
    <xf numFmtId="0" fontId="19" fillId="0" borderId="1" xfId="0" applyFont="1" applyBorder="1" applyAlignment="1">
      <alignment vertical="center"/>
    </xf>
    <xf numFmtId="0" fontId="19" fillId="0" borderId="1" xfId="0" applyFont="1" applyBorder="1" applyAlignment="1">
      <alignment horizontal="center" vertical="center"/>
    </xf>
    <xf numFmtId="0" fontId="19" fillId="3" borderId="0" xfId="0" applyFont="1" applyFill="1" applyAlignment="1">
      <alignment vertical="center"/>
    </xf>
    <xf numFmtId="14" fontId="19" fillId="3" borderId="0" xfId="0" applyNumberFormat="1" applyFont="1" applyFill="1" applyBorder="1" applyAlignment="1">
      <alignment horizontal="center" vertical="center"/>
    </xf>
    <xf numFmtId="6" fontId="19" fillId="3" borderId="3" xfId="0" applyNumberFormat="1" applyFont="1" applyFill="1" applyBorder="1" applyAlignment="1">
      <alignment horizontal="center" vertical="center"/>
    </xf>
    <xf numFmtId="0" fontId="28" fillId="0" borderId="1" xfId="0" applyFont="1" applyBorder="1" applyAlignment="1">
      <alignment vertical="center"/>
    </xf>
    <xf numFmtId="0" fontId="28" fillId="2" borderId="1" xfId="0" applyFont="1" applyFill="1" applyBorder="1" applyAlignment="1">
      <alignment vertical="center"/>
    </xf>
    <xf numFmtId="0" fontId="29" fillId="0" borderId="0" xfId="0" applyFont="1" applyAlignment="1">
      <alignment vertical="center"/>
    </xf>
    <xf numFmtId="0" fontId="25" fillId="0" borderId="0" xfId="0" applyFont="1" applyAlignment="1">
      <alignment vertical="center"/>
    </xf>
    <xf numFmtId="0" fontId="24" fillId="2" borderId="0" xfId="0" applyFont="1" applyFill="1" applyAlignment="1">
      <alignment vertical="center"/>
    </xf>
    <xf numFmtId="0" fontId="24" fillId="2" borderId="0" xfId="0" applyFont="1" applyFill="1" applyAlignment="1">
      <alignment horizontal="center" vertical="center"/>
    </xf>
    <xf numFmtId="0" fontId="0" fillId="2" borderId="0" xfId="0" applyFill="1" applyBorder="1" applyAlignment="1">
      <alignment vertical="center"/>
    </xf>
    <xf numFmtId="0" fontId="0" fillId="2" borderId="0" xfId="0" applyFill="1" applyBorder="1" applyAlignment="1">
      <alignment horizontal="center" vertical="center"/>
    </xf>
    <xf numFmtId="6" fontId="25" fillId="2" borderId="0" xfId="0" applyNumberFormat="1" applyFont="1" applyFill="1" applyBorder="1" applyAlignment="1">
      <alignment horizontal="center" vertical="center"/>
    </xf>
    <xf numFmtId="0" fontId="19" fillId="0" borderId="0" xfId="0" applyFont="1" applyAlignment="1"/>
    <xf numFmtId="6" fontId="19" fillId="3" borderId="0" xfId="0" applyNumberFormat="1" applyFont="1" applyFill="1" applyBorder="1" applyAlignment="1">
      <alignment horizontal="right" vertical="center"/>
    </xf>
    <xf numFmtId="0" fontId="0" fillId="0" borderId="0" xfId="0" applyAlignment="1" applyProtection="1">
      <alignment horizontal="center"/>
      <protection locked="0"/>
    </xf>
    <xf numFmtId="0" fontId="0" fillId="2" borderId="45" xfId="0" applyFill="1" applyBorder="1" applyProtection="1">
      <protection locked="0"/>
    </xf>
    <xf numFmtId="0" fontId="0" fillId="0" borderId="0" xfId="0" applyProtection="1">
      <protection locked="0"/>
    </xf>
    <xf numFmtId="0" fontId="0" fillId="0" borderId="0" xfId="0"/>
    <xf numFmtId="0" fontId="0" fillId="0" borderId="0" xfId="0" applyAlignment="1">
      <alignment vertical="center"/>
    </xf>
    <xf numFmtId="0" fontId="0" fillId="0" borderId="0" xfId="0" applyBorder="1" applyAlignment="1">
      <alignment vertical="center"/>
    </xf>
    <xf numFmtId="0" fontId="19" fillId="0" borderId="0" xfId="0" applyFont="1" applyAlignment="1">
      <alignment vertical="center"/>
    </xf>
    <xf numFmtId="0" fontId="19" fillId="2" borderId="0" xfId="0" applyFont="1" applyFill="1" applyAlignment="1">
      <alignment vertical="center"/>
    </xf>
    <xf numFmtId="0" fontId="20" fillId="2" borderId="0" xfId="0" applyFont="1" applyFill="1" applyBorder="1" applyAlignment="1">
      <alignment horizontal="center" vertical="center"/>
    </xf>
    <xf numFmtId="0" fontId="19" fillId="2" borderId="0" xfId="0" applyFont="1" applyFill="1" applyBorder="1" applyAlignment="1">
      <alignment horizontal="right" vertical="center"/>
    </xf>
    <xf numFmtId="0" fontId="19" fillId="2" borderId="0" xfId="0" applyFont="1" applyFill="1" applyBorder="1" applyAlignment="1">
      <alignment vertical="center"/>
    </xf>
    <xf numFmtId="0" fontId="0" fillId="2" borderId="0" xfId="0" applyFill="1" applyAlignment="1">
      <alignment vertical="center"/>
    </xf>
    <xf numFmtId="0" fontId="19" fillId="0" borderId="0" xfId="0" applyFont="1" applyBorder="1" applyAlignment="1">
      <alignment vertical="center"/>
    </xf>
    <xf numFmtId="0" fontId="19" fillId="2" borderId="0" xfId="0" applyFont="1" applyFill="1" applyAlignment="1">
      <alignment horizontal="center" vertical="center"/>
    </xf>
    <xf numFmtId="0" fontId="19" fillId="3" borderId="0"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 xfId="0" applyFont="1" applyFill="1" applyBorder="1" applyAlignment="1">
      <alignment vertical="center"/>
    </xf>
    <xf numFmtId="0" fontId="20" fillId="2" borderId="0" xfId="0" applyFont="1" applyFill="1" applyAlignment="1">
      <alignment vertical="center"/>
    </xf>
    <xf numFmtId="0" fontId="19" fillId="0" borderId="0" xfId="0" applyFont="1" applyAlignment="1">
      <alignment horizontal="center" vertical="center"/>
    </xf>
    <xf numFmtId="0" fontId="19" fillId="2" borderId="1" xfId="0" applyFont="1" applyFill="1" applyBorder="1" applyAlignment="1">
      <alignment horizontal="center" vertical="center"/>
    </xf>
    <xf numFmtId="0" fontId="20" fillId="2" borderId="0" xfId="0" applyFont="1" applyFill="1" applyBorder="1" applyAlignment="1">
      <alignment horizontal="left" vertical="center" wrapText="1"/>
    </xf>
    <xf numFmtId="8" fontId="22" fillId="0" borderId="0" xfId="0" applyNumberFormat="1" applyFont="1" applyAlignment="1">
      <alignment horizontal="center" vertical="center"/>
    </xf>
    <xf numFmtId="0" fontId="19" fillId="3" borderId="0" xfId="0" applyFont="1" applyFill="1" applyAlignment="1">
      <alignment horizontal="center" vertical="center"/>
    </xf>
    <xf numFmtId="0" fontId="0" fillId="2" borderId="46" xfId="0" applyFill="1" applyBorder="1" applyProtection="1">
      <protection locked="0"/>
    </xf>
    <xf numFmtId="0" fontId="0" fillId="2" borderId="47" xfId="0" applyFill="1" applyBorder="1" applyProtection="1">
      <protection locked="0"/>
    </xf>
    <xf numFmtId="0" fontId="0" fillId="2" borderId="48" xfId="0" applyFill="1" applyBorder="1" applyProtection="1">
      <protection locked="0"/>
    </xf>
    <xf numFmtId="0" fontId="0" fillId="2" borderId="0" xfId="0" applyFill="1" applyBorder="1" applyProtection="1">
      <protection locked="0"/>
    </xf>
    <xf numFmtId="0" fontId="30" fillId="2" borderId="49" xfId="0" applyFont="1" applyFill="1" applyBorder="1" applyProtection="1">
      <protection locked="0"/>
    </xf>
    <xf numFmtId="0" fontId="30" fillId="0" borderId="0" xfId="0" applyFont="1" applyProtection="1">
      <protection locked="0"/>
    </xf>
    <xf numFmtId="0" fontId="31" fillId="2" borderId="0" xfId="0" applyFont="1" applyFill="1" applyBorder="1" applyAlignment="1" applyProtection="1">
      <alignment horizontal="right" vertical="center"/>
      <protection locked="0"/>
    </xf>
    <xf numFmtId="0" fontId="30" fillId="0" borderId="4" xfId="0" applyFont="1" applyBorder="1" applyProtection="1">
      <protection locked="0"/>
    </xf>
    <xf numFmtId="0" fontId="0" fillId="0" borderId="48" xfId="0" applyBorder="1" applyProtection="1">
      <protection locked="0"/>
    </xf>
    <xf numFmtId="0" fontId="30" fillId="0" borderId="49" xfId="0" applyFont="1" applyBorder="1" applyProtection="1">
      <protection locked="0"/>
    </xf>
    <xf numFmtId="0" fontId="0" fillId="0" borderId="49" xfId="0" applyBorder="1" applyProtection="1">
      <protection locked="0"/>
    </xf>
    <xf numFmtId="0" fontId="32" fillId="4" borderId="5" xfId="0" applyFont="1" applyFill="1" applyBorder="1" applyProtection="1">
      <protection locked="0"/>
    </xf>
    <xf numFmtId="0" fontId="0" fillId="4" borderId="2" xfId="0" applyFill="1" applyBorder="1" applyProtection="1">
      <protection locked="0"/>
    </xf>
    <xf numFmtId="0" fontId="0" fillId="3" borderId="5" xfId="0" applyFill="1" applyBorder="1" applyProtection="1">
      <protection locked="0"/>
    </xf>
    <xf numFmtId="0" fontId="0" fillId="3" borderId="2" xfId="0" applyFill="1" applyBorder="1" applyProtection="1">
      <protection locked="0"/>
    </xf>
    <xf numFmtId="0" fontId="32" fillId="3" borderId="2" xfId="0" applyFont="1" applyFill="1" applyBorder="1" applyAlignment="1" applyProtection="1">
      <alignment horizontal="left"/>
      <protection locked="0"/>
    </xf>
    <xf numFmtId="0" fontId="0" fillId="3" borderId="6" xfId="0" applyFill="1" applyBorder="1" applyProtection="1">
      <protection locked="0"/>
    </xf>
    <xf numFmtId="9" fontId="0" fillId="0" borderId="0" xfId="0" applyNumberFormat="1" applyProtection="1">
      <protection locked="0"/>
    </xf>
    <xf numFmtId="0" fontId="0" fillId="2" borderId="0" xfId="0" applyFill="1" applyProtection="1">
      <protection locked="0"/>
    </xf>
    <xf numFmtId="0" fontId="33" fillId="4" borderId="3" xfId="0" applyFont="1" applyFill="1" applyBorder="1" applyAlignment="1" applyProtection="1">
      <alignment horizontal="left" indent="1"/>
      <protection locked="0"/>
    </xf>
    <xf numFmtId="0" fontId="0" fillId="4" borderId="0" xfId="0" applyFill="1" applyBorder="1" applyAlignment="1" applyProtection="1">
      <alignment horizontal="left"/>
      <protection locked="0"/>
    </xf>
    <xf numFmtId="0" fontId="32" fillId="3" borderId="3" xfId="0" applyFont="1" applyFill="1" applyBorder="1" applyProtection="1">
      <protection locked="0"/>
    </xf>
    <xf numFmtId="0" fontId="34" fillId="3" borderId="0" xfId="0" applyFont="1" applyFill="1" applyBorder="1" applyProtection="1">
      <protection locked="0"/>
    </xf>
    <xf numFmtId="0" fontId="0" fillId="3" borderId="0" xfId="0" applyFill="1" applyBorder="1" applyAlignment="1" applyProtection="1">
      <alignment vertical="center"/>
      <protection locked="0"/>
    </xf>
    <xf numFmtId="10" fontId="0" fillId="0" borderId="0" xfId="0" applyNumberFormat="1" applyProtection="1">
      <protection locked="0"/>
    </xf>
    <xf numFmtId="14" fontId="0" fillId="0" borderId="0" xfId="0" applyNumberFormat="1" applyProtection="1">
      <protection locked="0"/>
    </xf>
    <xf numFmtId="0" fontId="32" fillId="4" borderId="3" xfId="0" applyFont="1" applyFill="1" applyBorder="1" applyAlignment="1" applyProtection="1">
      <alignment horizontal="left" indent="1"/>
      <protection locked="0"/>
    </xf>
    <xf numFmtId="0" fontId="0" fillId="4" borderId="0" xfId="0" applyFont="1" applyFill="1" applyBorder="1" applyAlignment="1" applyProtection="1">
      <alignment horizontal="left"/>
      <protection locked="0"/>
    </xf>
    <xf numFmtId="9" fontId="6" fillId="0" borderId="0" xfId="7" applyFont="1" applyProtection="1">
      <protection locked="0"/>
    </xf>
    <xf numFmtId="0" fontId="35" fillId="4" borderId="3" xfId="0" applyFont="1" applyFill="1" applyBorder="1" applyAlignment="1" applyProtection="1">
      <alignment horizontal="left" indent="1"/>
      <protection locked="0"/>
    </xf>
    <xf numFmtId="0" fontId="36" fillId="4" borderId="0" xfId="0" applyFont="1" applyFill="1" applyBorder="1" applyAlignment="1" applyProtection="1">
      <alignment horizontal="left" indent="1"/>
      <protection locked="0"/>
    </xf>
    <xf numFmtId="0" fontId="35" fillId="4" borderId="0" xfId="0" applyFont="1" applyFill="1" applyBorder="1" applyAlignment="1" applyProtection="1">
      <alignment horizontal="left"/>
      <protection locked="0"/>
    </xf>
    <xf numFmtId="0" fontId="32" fillId="3" borderId="3" xfId="0" applyFont="1" applyFill="1" applyBorder="1" applyAlignment="1" applyProtection="1">
      <alignment horizontal="left"/>
      <protection locked="0"/>
    </xf>
    <xf numFmtId="0" fontId="37" fillId="3" borderId="0" xfId="0" applyFont="1" applyFill="1" applyBorder="1" applyAlignment="1" applyProtection="1">
      <alignment horizontal="left"/>
      <protection locked="0"/>
    </xf>
    <xf numFmtId="0" fontId="19" fillId="3" borderId="0" xfId="0" applyFont="1" applyFill="1" applyBorder="1" applyProtection="1">
      <protection locked="0"/>
    </xf>
    <xf numFmtId="0" fontId="8" fillId="4" borderId="0" xfId="1" applyFill="1" applyBorder="1" applyAlignment="1" applyProtection="1">
      <alignment horizontal="left"/>
      <protection locked="0"/>
    </xf>
    <xf numFmtId="0" fontId="20" fillId="0" borderId="0" xfId="0" applyFont="1" applyProtection="1">
      <protection locked="0"/>
    </xf>
    <xf numFmtId="1" fontId="0" fillId="4" borderId="0" xfId="0" applyNumberFormat="1" applyFill="1" applyBorder="1" applyAlignment="1" applyProtection="1">
      <alignment horizontal="left"/>
      <protection locked="0"/>
    </xf>
    <xf numFmtId="0" fontId="36" fillId="4" borderId="7" xfId="0" applyFont="1" applyFill="1" applyBorder="1" applyProtection="1">
      <protection locked="0"/>
    </xf>
    <xf numFmtId="0" fontId="0" fillId="4" borderId="1" xfId="0" applyFill="1" applyBorder="1" applyProtection="1">
      <protection locked="0"/>
    </xf>
    <xf numFmtId="0" fontId="0" fillId="3" borderId="7" xfId="0" applyFill="1" applyBorder="1" applyProtection="1">
      <protection locked="0"/>
    </xf>
    <xf numFmtId="0" fontId="0" fillId="3" borderId="1" xfId="0" applyFill="1" applyBorder="1" applyProtection="1">
      <protection locked="0"/>
    </xf>
    <xf numFmtId="0" fontId="0" fillId="3" borderId="1" xfId="0" applyFill="1" applyBorder="1" applyAlignment="1" applyProtection="1">
      <alignment horizontal="left" vertical="top" wrapText="1"/>
      <protection locked="0"/>
    </xf>
    <xf numFmtId="0" fontId="0" fillId="3" borderId="8" xfId="0" applyFill="1" applyBorder="1" applyProtection="1">
      <protection locked="0"/>
    </xf>
    <xf numFmtId="0" fontId="0" fillId="0" borderId="0" xfId="0" applyBorder="1" applyProtection="1">
      <protection locked="0"/>
    </xf>
    <xf numFmtId="0" fontId="32" fillId="0" borderId="0" xfId="0" applyFont="1" applyFill="1" applyBorder="1" applyProtection="1">
      <protection locked="0"/>
    </xf>
    <xf numFmtId="14" fontId="0" fillId="0" borderId="0" xfId="0" applyNumberFormat="1" applyBorder="1" applyAlignment="1" applyProtection="1">
      <alignment horizontal="left"/>
      <protection locked="0"/>
    </xf>
    <xf numFmtId="0" fontId="32" fillId="5" borderId="50" xfId="0" applyFont="1" applyFill="1" applyBorder="1" applyAlignment="1" applyProtection="1">
      <alignment horizontal="center" vertical="center"/>
      <protection locked="0"/>
    </xf>
    <xf numFmtId="0" fontId="38" fillId="5" borderId="51" xfId="0" applyFont="1" applyFill="1" applyBorder="1" applyAlignment="1" applyProtection="1">
      <alignment horizontal="center" vertical="center"/>
      <protection locked="0"/>
    </xf>
    <xf numFmtId="0" fontId="38" fillId="5" borderId="51" xfId="0" applyFont="1" applyFill="1" applyBorder="1" applyAlignment="1" applyProtection="1">
      <alignment horizontal="center" vertical="center" wrapText="1"/>
      <protection locked="0"/>
    </xf>
    <xf numFmtId="0" fontId="38" fillId="5" borderId="9" xfId="0" applyFont="1" applyFill="1" applyBorder="1" applyAlignment="1" applyProtection="1">
      <alignment horizontal="center" vertical="center" wrapText="1"/>
      <protection locked="0"/>
    </xf>
    <xf numFmtId="0" fontId="32" fillId="0" borderId="52" xfId="0" applyFont="1" applyBorder="1" applyAlignment="1" applyProtection="1">
      <alignment horizontal="left"/>
      <protection locked="0"/>
    </xf>
    <xf numFmtId="0" fontId="32" fillId="0" borderId="52" xfId="0" applyFont="1" applyBorder="1" applyAlignment="1" applyProtection="1">
      <alignment horizontal="right"/>
      <protection locked="0"/>
    </xf>
    <xf numFmtId="0" fontId="32" fillId="0" borderId="52"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9" fillId="0" borderId="0" xfId="0" applyFont="1" applyAlignment="1" applyProtection="1">
      <alignment horizontal="center" vertical="center"/>
      <protection locked="0"/>
    </xf>
    <xf numFmtId="49" fontId="0" fillId="0" borderId="10" xfId="0" applyNumberFormat="1" applyBorder="1" applyAlignment="1" applyProtection="1">
      <alignment horizontal="left" vertical="center" wrapText="1"/>
      <protection locked="0"/>
    </xf>
    <xf numFmtId="49" fontId="0" fillId="0" borderId="5" xfId="0" applyNumberFormat="1" applyBorder="1" applyAlignment="1" applyProtection="1">
      <alignment horizontal="left" vertical="center"/>
      <protection locked="0"/>
    </xf>
    <xf numFmtId="2" fontId="0" fillId="0" borderId="10" xfId="0" applyNumberFormat="1" applyBorder="1" applyAlignment="1" applyProtection="1">
      <alignment vertical="center" wrapText="1"/>
      <protection locked="0"/>
    </xf>
    <xf numFmtId="167" fontId="0" fillId="0" borderId="6" xfId="0" applyNumberFormat="1" applyBorder="1" applyAlignment="1" applyProtection="1">
      <alignment horizontal="right" vertical="center" wrapText="1"/>
      <protection locked="0"/>
    </xf>
    <xf numFmtId="9" fontId="6" fillId="0" borderId="11" xfId="7" applyFont="1" applyBorder="1" applyAlignment="1" applyProtection="1">
      <alignment horizontal="right" vertical="center" wrapText="1"/>
      <protection locked="0"/>
    </xf>
    <xf numFmtId="4" fontId="0" fillId="0" borderId="11" xfId="0" applyNumberFormat="1" applyBorder="1" applyAlignment="1" applyProtection="1">
      <alignment horizontal="right" vertical="center" wrapText="1"/>
    </xf>
    <xf numFmtId="43" fontId="6" fillId="0" borderId="0" xfId="3" applyFont="1" applyProtection="1">
      <protection locked="0"/>
    </xf>
    <xf numFmtId="0" fontId="0" fillId="3" borderId="12" xfId="0" applyFill="1" applyBorder="1" applyAlignment="1" applyProtection="1">
      <alignment horizontal="center" vertical="center"/>
      <protection locked="0"/>
    </xf>
    <xf numFmtId="167" fontId="0" fillId="0" borderId="12" xfId="0" applyNumberFormat="1" applyBorder="1" applyAlignment="1" applyProtection="1">
      <alignment horizontal="center" vertical="center" wrapText="1"/>
      <protection locked="0"/>
    </xf>
    <xf numFmtId="9" fontId="6" fillId="0" borderId="12" xfId="7" applyFont="1" applyBorder="1" applyAlignment="1" applyProtection="1">
      <alignment horizontal="center" vertical="center" wrapText="1"/>
      <protection locked="0"/>
    </xf>
    <xf numFmtId="167" fontId="0" fillId="0" borderId="0" xfId="0" applyNumberFormat="1" applyBorder="1" applyAlignment="1" applyProtection="1">
      <alignment horizontal="center" vertical="center" wrapText="1"/>
      <protection locked="0"/>
    </xf>
    <xf numFmtId="9" fontId="6" fillId="0" borderId="13" xfId="7" applyFon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0" fontId="0" fillId="3" borderId="15" xfId="0" applyFill="1" applyBorder="1" applyAlignment="1" applyProtection="1">
      <alignment horizontal="center" vertical="center"/>
      <protection locked="0"/>
    </xf>
    <xf numFmtId="2" fontId="0" fillId="3" borderId="12" xfId="0" applyNumberFormat="1" applyFill="1" applyBorder="1" applyAlignment="1" applyProtection="1">
      <alignment horizontal="center" vertical="center" wrapText="1"/>
      <protection locked="0"/>
    </xf>
    <xf numFmtId="167" fontId="0" fillId="3" borderId="16" xfId="0" applyNumberFormat="1" applyFill="1" applyBorder="1" applyAlignment="1" applyProtection="1">
      <alignment horizontal="center" vertical="center" wrapText="1"/>
      <protection locked="0"/>
    </xf>
    <xf numFmtId="9" fontId="6" fillId="3" borderId="12" xfId="7" applyFont="1" applyFill="1" applyBorder="1" applyAlignment="1" applyProtection="1">
      <alignment horizontal="center" vertical="center" wrapText="1"/>
      <protection locked="0"/>
    </xf>
    <xf numFmtId="4" fontId="0" fillId="3" borderId="17" xfId="0" applyNumberFormat="1" applyFill="1" applyBorder="1" applyAlignment="1" applyProtection="1">
      <alignment horizontal="center" vertical="center" wrapText="1"/>
    </xf>
    <xf numFmtId="49" fontId="0" fillId="0" borderId="18" xfId="0" applyNumberFormat="1" applyBorder="1" applyAlignment="1" applyProtection="1">
      <alignment horizontal="center" vertical="center" wrapText="1"/>
      <protection locked="0"/>
    </xf>
    <xf numFmtId="2" fontId="0" fillId="3" borderId="13" xfId="0" applyNumberFormat="1" applyFill="1" applyBorder="1" applyAlignment="1" applyProtection="1">
      <alignment horizontal="center" vertical="center" wrapText="1"/>
      <protection locked="0"/>
    </xf>
    <xf numFmtId="167" fontId="0" fillId="3" borderId="19" xfId="0" applyNumberFormat="1" applyFill="1" applyBorder="1" applyAlignment="1" applyProtection="1">
      <alignment horizontal="center" vertical="center" wrapText="1"/>
      <protection locked="0"/>
    </xf>
    <xf numFmtId="9" fontId="6" fillId="3" borderId="13" xfId="7" applyFont="1" applyFill="1" applyBorder="1" applyAlignment="1" applyProtection="1">
      <alignment horizontal="center" vertical="center" wrapText="1"/>
      <protection locked="0"/>
    </xf>
    <xf numFmtId="4" fontId="0" fillId="3" borderId="20" xfId="0" applyNumberFormat="1" applyFill="1" applyBorder="1" applyAlignment="1" applyProtection="1">
      <alignment horizontal="center" vertical="center" wrapText="1"/>
    </xf>
    <xf numFmtId="49" fontId="0" fillId="0" borderId="21" xfId="0" applyNumberFormat="1" applyBorder="1" applyAlignment="1" applyProtection="1">
      <alignment horizontal="center" vertical="center" wrapText="1"/>
      <protection locked="0"/>
    </xf>
    <xf numFmtId="2" fontId="0" fillId="3" borderId="22" xfId="0" applyNumberFormat="1" applyFill="1" applyBorder="1" applyAlignment="1" applyProtection="1">
      <alignment horizontal="center" vertical="center" wrapText="1"/>
      <protection locked="0"/>
    </xf>
    <xf numFmtId="167" fontId="0" fillId="3" borderId="23" xfId="0" applyNumberFormat="1" applyFill="1" applyBorder="1" applyAlignment="1" applyProtection="1">
      <alignment horizontal="center" vertical="center" wrapText="1"/>
      <protection locked="0"/>
    </xf>
    <xf numFmtId="9" fontId="6" fillId="3" borderId="22" xfId="7" applyFont="1" applyFill="1" applyBorder="1" applyAlignment="1" applyProtection="1">
      <alignment horizontal="center" vertical="center" wrapText="1"/>
      <protection locked="0"/>
    </xf>
    <xf numFmtId="4" fontId="0" fillId="3" borderId="24" xfId="0" applyNumberFormat="1" applyFill="1" applyBorder="1" applyAlignment="1" applyProtection="1">
      <alignment horizontal="center" vertical="center" wrapText="1"/>
    </xf>
    <xf numFmtId="0" fontId="0" fillId="0" borderId="15" xfId="0" applyBorder="1" applyAlignment="1" applyProtection="1">
      <alignment horizontal="center" vertical="center"/>
      <protection locked="0"/>
    </xf>
    <xf numFmtId="2" fontId="0" fillId="0" borderId="12" xfId="0" applyNumberFormat="1" applyBorder="1" applyAlignment="1" applyProtection="1">
      <alignment horizontal="center" vertical="center" wrapText="1"/>
      <protection locked="0"/>
    </xf>
    <xf numFmtId="167" fontId="0" fillId="0" borderId="16" xfId="0" applyNumberFormat="1" applyBorder="1" applyAlignment="1" applyProtection="1">
      <alignment horizontal="center" vertical="center" wrapText="1"/>
      <protection locked="0"/>
    </xf>
    <xf numFmtId="4" fontId="0" fillId="0" borderId="17" xfId="0" applyNumberFormat="1" applyBorder="1" applyAlignment="1" applyProtection="1">
      <alignment horizontal="center" vertical="center" wrapText="1"/>
    </xf>
    <xf numFmtId="0" fontId="0" fillId="0" borderId="3" xfId="0" applyBorder="1" applyAlignment="1" applyProtection="1">
      <alignment horizontal="center" vertical="center"/>
      <protection locked="0"/>
    </xf>
    <xf numFmtId="2" fontId="0" fillId="0" borderId="13" xfId="0" applyNumberFormat="1" applyBorder="1" applyAlignment="1" applyProtection="1">
      <alignment horizontal="center" vertical="center" wrapText="1"/>
      <protection locked="0"/>
    </xf>
    <xf numFmtId="167" fontId="0" fillId="0" borderId="19" xfId="0" applyNumberFormat="1" applyBorder="1" applyAlignment="1" applyProtection="1">
      <alignment horizontal="center" vertical="center" wrapText="1"/>
      <protection locked="0"/>
    </xf>
    <xf numFmtId="4" fontId="0" fillId="0" borderId="20" xfId="0" applyNumberFormat="1" applyBorder="1" applyAlignment="1" applyProtection="1">
      <alignment horizontal="center" vertical="center" wrapText="1"/>
    </xf>
    <xf numFmtId="0" fontId="0" fillId="0" borderId="25" xfId="0" applyBorder="1" applyAlignment="1" applyProtection="1">
      <alignment horizontal="center" vertical="center"/>
      <protection locked="0"/>
    </xf>
    <xf numFmtId="2" fontId="0" fillId="0" borderId="22" xfId="0" applyNumberFormat="1" applyBorder="1" applyAlignment="1" applyProtection="1">
      <alignment horizontal="center" vertical="center" wrapText="1"/>
      <protection locked="0"/>
    </xf>
    <xf numFmtId="167" fontId="0" fillId="0" borderId="23" xfId="0" applyNumberFormat="1" applyBorder="1" applyAlignment="1" applyProtection="1">
      <alignment horizontal="center" vertical="center" wrapText="1"/>
      <protection locked="0"/>
    </xf>
    <xf numFmtId="9" fontId="6" fillId="0" borderId="22" xfId="7" applyFont="1" applyBorder="1" applyAlignment="1" applyProtection="1">
      <alignment horizontal="center" vertical="center" wrapText="1"/>
      <protection locked="0"/>
    </xf>
    <xf numFmtId="4" fontId="0" fillId="0" borderId="24" xfId="0" applyNumberFormat="1" applyBorder="1" applyAlignment="1" applyProtection="1">
      <alignment horizontal="center" vertical="center" wrapText="1"/>
    </xf>
    <xf numFmtId="49" fontId="0" fillId="0" borderId="0" xfId="0" applyNumberFormat="1" applyBorder="1" applyAlignment="1" applyProtection="1">
      <alignment horizontal="left" vertical="center" wrapText="1"/>
      <protection locked="0"/>
    </xf>
    <xf numFmtId="0" fontId="0" fillId="0" borderId="0" xfId="0" applyBorder="1" applyAlignment="1" applyProtection="1">
      <alignment horizontal="left" vertical="center"/>
      <protection locked="0"/>
    </xf>
    <xf numFmtId="2" fontId="0" fillId="0" borderId="0" xfId="0" applyNumberFormat="1" applyBorder="1" applyAlignment="1" applyProtection="1">
      <alignment vertical="center" wrapText="1"/>
      <protection locked="0"/>
    </xf>
    <xf numFmtId="167" fontId="0" fillId="0" borderId="0" xfId="0" applyNumberFormat="1" applyBorder="1" applyAlignment="1" applyProtection="1">
      <alignment horizontal="right" vertical="center" wrapText="1"/>
      <protection locked="0"/>
    </xf>
    <xf numFmtId="9" fontId="6" fillId="0" borderId="0" xfId="7" applyFont="1" applyBorder="1" applyAlignment="1" applyProtection="1">
      <alignment horizontal="right" vertical="center" wrapText="1"/>
      <protection locked="0"/>
    </xf>
    <xf numFmtId="4" fontId="0" fillId="0" borderId="0" xfId="0" applyNumberFormat="1" applyBorder="1" applyAlignment="1" applyProtection="1">
      <alignment horizontal="right" vertical="center" wrapText="1"/>
    </xf>
    <xf numFmtId="0" fontId="32" fillId="0" borderId="0" xfId="0" applyFont="1" applyBorder="1" applyAlignment="1" applyProtection="1">
      <alignment vertical="center"/>
      <protection locked="0"/>
    </xf>
    <xf numFmtId="14" fontId="0" fillId="0" borderId="0" xfId="0" applyNumberFormat="1" applyBorder="1" applyAlignment="1" applyProtection="1">
      <alignment horizontal="left" vertical="center"/>
      <protection locked="0"/>
    </xf>
    <xf numFmtId="4" fontId="40" fillId="0" borderId="26" xfId="0" applyNumberFormat="1" applyFont="1" applyBorder="1" applyAlignment="1" applyProtection="1">
      <alignment horizontal="center" vertical="center"/>
      <protection locked="0"/>
    </xf>
    <xf numFmtId="4" fontId="40" fillId="3" borderId="27" xfId="0" applyNumberFormat="1" applyFont="1" applyFill="1" applyBorder="1" applyAlignment="1" applyProtection="1">
      <alignment horizontal="center" vertical="center"/>
    </xf>
    <xf numFmtId="0" fontId="0" fillId="0" borderId="4" xfId="0" applyBorder="1" applyProtection="1">
      <protection locked="0"/>
    </xf>
    <xf numFmtId="14" fontId="0" fillId="0" borderId="0" xfId="0" applyNumberFormat="1" applyFont="1" applyBorder="1" applyAlignment="1" applyProtection="1">
      <alignment horizontal="left" vertical="center"/>
      <protection locked="0"/>
    </xf>
    <xf numFmtId="4" fontId="40" fillId="0" borderId="2" xfId="0" applyNumberFormat="1" applyFont="1" applyBorder="1" applyAlignment="1" applyProtection="1">
      <alignment horizontal="center" vertical="center"/>
      <protection locked="0"/>
    </xf>
    <xf numFmtId="4" fontId="40" fillId="0" borderId="28" xfId="0" applyNumberFormat="1" applyFont="1" applyBorder="1" applyAlignment="1" applyProtection="1">
      <alignment horizontal="center" vertical="center"/>
    </xf>
    <xf numFmtId="4" fontId="41" fillId="0" borderId="26" xfId="0" applyNumberFormat="1" applyFont="1" applyBorder="1" applyAlignment="1" applyProtection="1">
      <alignment horizontal="center" vertical="center"/>
      <protection locked="0"/>
    </xf>
    <xf numFmtId="4" fontId="41" fillId="0" borderId="27" xfId="0" applyNumberFormat="1" applyFont="1" applyBorder="1" applyAlignment="1" applyProtection="1">
      <alignment horizontal="center" vertical="center"/>
      <protection locked="0"/>
    </xf>
    <xf numFmtId="4" fontId="41" fillId="3" borderId="27" xfId="0" applyNumberFormat="1" applyFont="1" applyFill="1" applyBorder="1" applyAlignment="1" applyProtection="1">
      <alignment horizontal="center" vertical="center"/>
    </xf>
    <xf numFmtId="0" fontId="0" fillId="0" borderId="0" xfId="0" applyFont="1" applyBorder="1" applyProtection="1">
      <protection locked="0"/>
    </xf>
    <xf numFmtId="0" fontId="0" fillId="0" borderId="0" xfId="0" applyBorder="1" applyAlignment="1" applyProtection="1">
      <alignment vertical="center"/>
      <protection locked="0"/>
    </xf>
    <xf numFmtId="0" fontId="42" fillId="0" borderId="0" xfId="0" applyFont="1" applyBorder="1" applyProtection="1">
      <protection locked="0"/>
    </xf>
    <xf numFmtId="0" fontId="39" fillId="0" borderId="0" xfId="0" applyFont="1" applyAlignment="1" applyProtection="1">
      <alignment vertical="center"/>
      <protection locked="0"/>
    </xf>
    <xf numFmtId="0" fontId="0" fillId="0" borderId="0" xfId="0" applyBorder="1" applyAlignment="1" applyProtection="1">
      <alignment horizontal="left" vertical="center" wrapText="1"/>
      <protection locked="0"/>
    </xf>
    <xf numFmtId="43" fontId="0" fillId="0" borderId="0" xfId="0" applyNumberFormat="1" applyProtection="1">
      <protection locked="0"/>
    </xf>
    <xf numFmtId="0" fontId="43" fillId="0" borderId="0" xfId="0" applyFont="1" applyProtection="1">
      <protection locked="0"/>
    </xf>
    <xf numFmtId="0" fontId="44" fillId="0" borderId="0" xfId="0" applyFont="1" applyBorder="1" applyAlignment="1" applyProtection="1">
      <alignment vertical="center"/>
      <protection locked="0"/>
    </xf>
    <xf numFmtId="4" fontId="44" fillId="0" borderId="0" xfId="0" applyNumberFormat="1" applyFont="1" applyBorder="1" applyAlignment="1" applyProtection="1">
      <alignment horizontal="center" vertical="center"/>
      <protection locked="0"/>
    </xf>
    <xf numFmtId="4" fontId="44" fillId="0" borderId="2" xfId="0" applyNumberFormat="1" applyFont="1" applyBorder="1" applyAlignment="1" applyProtection="1">
      <alignment vertical="center"/>
    </xf>
    <xf numFmtId="4" fontId="44" fillId="0" borderId="0" xfId="0" applyNumberFormat="1" applyFont="1" applyBorder="1" applyAlignment="1" applyProtection="1">
      <alignment vertical="center"/>
    </xf>
    <xf numFmtId="4" fontId="36" fillId="0" borderId="0" xfId="0" applyNumberFormat="1" applyFont="1" applyBorder="1" applyProtection="1">
      <protection locked="0"/>
    </xf>
    <xf numFmtId="0" fontId="26" fillId="0" borderId="0" xfId="0" applyNumberFormat="1" applyFont="1" applyBorder="1" applyAlignment="1" applyProtection="1">
      <alignment horizontal="left"/>
      <protection locked="0"/>
    </xf>
    <xf numFmtId="43" fontId="45" fillId="0" borderId="0" xfId="3" applyFont="1" applyBorder="1" applyAlignment="1" applyProtection="1">
      <alignment horizontal="right"/>
    </xf>
    <xf numFmtId="43" fontId="26" fillId="0" borderId="0" xfId="3" applyFont="1" applyBorder="1" applyAlignment="1" applyProtection="1">
      <alignment horizontal="right" vertical="center"/>
    </xf>
    <xf numFmtId="0" fontId="46" fillId="0" borderId="0" xfId="0" applyFont="1" applyProtection="1">
      <protection locked="0"/>
    </xf>
    <xf numFmtId="0" fontId="0" fillId="0" borderId="0" xfId="0" applyAlignment="1" applyProtection="1">
      <protection locked="0"/>
    </xf>
    <xf numFmtId="0" fontId="0" fillId="0" borderId="53" xfId="0" applyBorder="1" applyProtection="1">
      <protection locked="0"/>
    </xf>
    <xf numFmtId="0" fontId="0" fillId="0" borderId="54" xfId="0" applyBorder="1" applyProtection="1">
      <protection locked="0"/>
    </xf>
    <xf numFmtId="0" fontId="0" fillId="0" borderId="55" xfId="0" applyBorder="1" applyProtection="1">
      <protection locked="0"/>
    </xf>
    <xf numFmtId="0" fontId="0" fillId="0" borderId="29" xfId="0" applyBorder="1" applyProtection="1">
      <protection locked="0"/>
    </xf>
    <xf numFmtId="0" fontId="47" fillId="0" borderId="0" xfId="0" applyFont="1" applyProtection="1">
      <protection locked="0"/>
    </xf>
    <xf numFmtId="43" fontId="47" fillId="0" borderId="0" xfId="0" applyNumberFormat="1" applyFont="1" applyProtection="1">
      <protection locked="0"/>
    </xf>
    <xf numFmtId="0" fontId="48" fillId="0" borderId="0" xfId="1" applyFont="1" applyProtection="1">
      <protection locked="0"/>
    </xf>
    <xf numFmtId="0" fontId="0" fillId="2" borderId="30" xfId="0" applyFill="1" applyBorder="1" applyProtection="1">
      <protection locked="0"/>
    </xf>
    <xf numFmtId="0" fontId="0" fillId="2" borderId="29" xfId="0" applyFill="1" applyBorder="1" applyProtection="1">
      <protection locked="0"/>
    </xf>
    <xf numFmtId="0" fontId="49" fillId="2" borderId="29" xfId="0" applyFont="1" applyFill="1" applyBorder="1" applyAlignment="1" applyProtection="1">
      <alignment vertical="center"/>
      <protection locked="0"/>
    </xf>
    <xf numFmtId="0" fontId="50" fillId="2" borderId="29" xfId="0" applyFont="1" applyFill="1" applyBorder="1" applyAlignment="1" applyProtection="1">
      <alignment vertical="center"/>
      <protection locked="0"/>
    </xf>
    <xf numFmtId="0" fontId="0" fillId="2" borderId="31" xfId="0" applyFill="1" applyBorder="1" applyProtection="1">
      <protection locked="0"/>
    </xf>
    <xf numFmtId="0" fontId="0" fillId="2" borderId="4" xfId="0" applyFill="1" applyBorder="1" applyProtection="1">
      <protection locked="0"/>
    </xf>
    <xf numFmtId="0" fontId="0" fillId="0" borderId="0" xfId="0" applyBorder="1" applyAlignment="1" applyProtection="1">
      <alignment horizontal="center"/>
      <protection locked="0"/>
    </xf>
    <xf numFmtId="0" fontId="30" fillId="2" borderId="32" xfId="0" applyFont="1" applyFill="1" applyBorder="1" applyProtection="1">
      <protection locked="0"/>
    </xf>
    <xf numFmtId="0" fontId="26" fillId="2" borderId="0" xfId="0" applyFont="1" applyFill="1" applyBorder="1" applyProtection="1">
      <protection locked="0"/>
    </xf>
    <xf numFmtId="0" fontId="30" fillId="2" borderId="0" xfId="0" applyFont="1" applyFill="1" applyBorder="1" applyProtection="1">
      <protection locked="0"/>
    </xf>
    <xf numFmtId="0" fontId="51" fillId="2" borderId="0" xfId="0" applyFont="1" applyFill="1" applyBorder="1" applyAlignment="1" applyProtection="1">
      <alignment horizontal="right" vertical="center"/>
      <protection locked="0"/>
    </xf>
    <xf numFmtId="0" fontId="52" fillId="2" borderId="0" xfId="0" applyFont="1" applyFill="1" applyBorder="1" applyAlignment="1" applyProtection="1">
      <alignment horizontal="left" vertical="center"/>
      <protection locked="0"/>
    </xf>
    <xf numFmtId="0" fontId="31" fillId="2" borderId="32" xfId="0" applyFont="1" applyFill="1" applyBorder="1" applyAlignment="1" applyProtection="1">
      <alignment horizontal="right" vertical="center"/>
      <protection locked="0"/>
    </xf>
    <xf numFmtId="0" fontId="30" fillId="0" borderId="0" xfId="0" applyFont="1" applyBorder="1" applyProtection="1">
      <protection locked="0"/>
    </xf>
    <xf numFmtId="0" fontId="44" fillId="0" borderId="0" xfId="0" applyFont="1" applyBorder="1" applyAlignment="1" applyProtection="1">
      <protection locked="0"/>
    </xf>
    <xf numFmtId="14" fontId="34" fillId="6" borderId="0" xfId="0" applyNumberFormat="1" applyFont="1" applyFill="1" applyBorder="1" applyAlignment="1" applyProtection="1">
      <alignment horizontal="left"/>
      <protection locked="0"/>
    </xf>
    <xf numFmtId="0" fontId="30" fillId="0" borderId="32" xfId="0" applyFont="1" applyBorder="1" applyProtection="1">
      <protection locked="0"/>
    </xf>
    <xf numFmtId="0" fontId="0" fillId="0" borderId="32" xfId="0" applyBorder="1" applyProtection="1">
      <protection locked="0"/>
    </xf>
    <xf numFmtId="0" fontId="32" fillId="4" borderId="30" xfId="0" applyFont="1" applyFill="1" applyBorder="1" applyProtection="1">
      <protection locked="0"/>
    </xf>
    <xf numFmtId="0" fontId="0" fillId="4" borderId="29" xfId="0" applyFill="1" applyBorder="1" applyProtection="1">
      <protection locked="0"/>
    </xf>
    <xf numFmtId="0" fontId="0" fillId="3" borderId="33" xfId="0" applyFill="1" applyBorder="1" applyProtection="1">
      <protection locked="0"/>
    </xf>
    <xf numFmtId="0" fontId="0" fillId="3" borderId="29" xfId="0" applyFill="1" applyBorder="1" applyProtection="1">
      <protection locked="0"/>
    </xf>
    <xf numFmtId="0" fontId="32" fillId="3" borderId="29" xfId="0" applyFont="1" applyFill="1" applyBorder="1" applyAlignment="1" applyProtection="1">
      <alignment horizontal="left"/>
      <protection locked="0"/>
    </xf>
    <xf numFmtId="0" fontId="0" fillId="3" borderId="31" xfId="0" applyFill="1" applyBorder="1" applyProtection="1">
      <protection locked="0"/>
    </xf>
    <xf numFmtId="0" fontId="33" fillId="4" borderId="4" xfId="0" applyFont="1" applyFill="1" applyBorder="1" applyAlignment="1" applyProtection="1">
      <alignment horizontal="left" indent="1"/>
      <protection locked="0"/>
    </xf>
    <xf numFmtId="0" fontId="0" fillId="3" borderId="32" xfId="0" applyFill="1" applyBorder="1" applyProtection="1">
      <protection locked="0"/>
    </xf>
    <xf numFmtId="0" fontId="32" fillId="4" borderId="4" xfId="0" applyFont="1" applyFill="1" applyBorder="1" applyAlignment="1" applyProtection="1">
      <alignment horizontal="left" indent="1"/>
      <protection locked="0"/>
    </xf>
    <xf numFmtId="0" fontId="35" fillId="4" borderId="4" xfId="0" applyFont="1" applyFill="1" applyBorder="1" applyAlignment="1" applyProtection="1">
      <alignment horizontal="left" indent="1"/>
      <protection locked="0"/>
    </xf>
    <xf numFmtId="0" fontId="35" fillId="4" borderId="34" xfId="0" applyFont="1" applyFill="1" applyBorder="1" applyAlignment="1" applyProtection="1">
      <alignment horizontal="left" indent="1"/>
      <protection locked="0"/>
    </xf>
    <xf numFmtId="1" fontId="0" fillId="4" borderId="35" xfId="0" applyNumberFormat="1" applyFill="1" applyBorder="1" applyAlignment="1" applyProtection="1">
      <alignment horizontal="left"/>
      <protection locked="0"/>
    </xf>
    <xf numFmtId="0" fontId="0" fillId="3" borderId="36" xfId="0" applyFill="1" applyBorder="1" applyProtection="1">
      <protection locked="0"/>
    </xf>
    <xf numFmtId="0" fontId="0" fillId="3" borderId="35" xfId="0" applyFill="1" applyBorder="1" applyProtection="1">
      <protection locked="0"/>
    </xf>
    <xf numFmtId="0" fontId="32" fillId="3" borderId="35" xfId="0" applyFont="1" applyFill="1" applyBorder="1" applyAlignment="1" applyProtection="1">
      <alignment vertical="top" wrapText="1"/>
      <protection locked="0"/>
    </xf>
    <xf numFmtId="0" fontId="36" fillId="0" borderId="0" xfId="0" applyFont="1" applyBorder="1" applyProtection="1">
      <protection locked="0"/>
    </xf>
    <xf numFmtId="0" fontId="0" fillId="0" borderId="0" xfId="0" applyFill="1" applyBorder="1" applyAlignment="1" applyProtection="1">
      <alignment horizontal="left" vertical="top" wrapText="1"/>
      <protection locked="0"/>
    </xf>
    <xf numFmtId="0" fontId="32" fillId="5" borderId="9" xfId="0" applyFont="1" applyFill="1" applyBorder="1" applyAlignment="1" applyProtection="1">
      <alignment horizontal="center" vertical="center"/>
      <protection locked="0"/>
    </xf>
    <xf numFmtId="0" fontId="38" fillId="5" borderId="9" xfId="0" applyFont="1" applyFill="1" applyBorder="1" applyAlignment="1" applyProtection="1">
      <alignment horizontal="center" vertical="center"/>
      <protection locked="0"/>
    </xf>
    <xf numFmtId="0" fontId="32" fillId="0" borderId="5" xfId="0" applyFont="1" applyBorder="1" applyAlignment="1" applyProtection="1">
      <alignment horizontal="left"/>
      <protection locked="0"/>
    </xf>
    <xf numFmtId="0" fontId="32" fillId="0" borderId="2" xfId="0" applyFont="1" applyBorder="1" applyAlignment="1" applyProtection="1">
      <alignment horizontal="left"/>
      <protection locked="0"/>
    </xf>
    <xf numFmtId="0" fontId="32" fillId="0" borderId="2" xfId="0" applyFont="1" applyBorder="1" applyAlignment="1" applyProtection="1">
      <alignment horizontal="right"/>
      <protection locked="0"/>
    </xf>
    <xf numFmtId="0" fontId="32" fillId="0" borderId="2" xfId="0" applyFont="1" applyBorder="1" applyAlignment="1" applyProtection="1">
      <alignment horizontal="center"/>
      <protection locked="0"/>
    </xf>
    <xf numFmtId="0" fontId="32" fillId="0" borderId="6" xfId="0" applyFont="1" applyBorder="1" applyAlignment="1" applyProtection="1">
      <alignment horizontal="center"/>
      <protection locked="0"/>
    </xf>
    <xf numFmtId="49" fontId="0" fillId="0" borderId="13"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protection locked="0"/>
    </xf>
    <xf numFmtId="2" fontId="0" fillId="0" borderId="13" xfId="0" applyNumberFormat="1" applyBorder="1" applyAlignment="1" applyProtection="1">
      <alignment vertical="center" wrapText="1"/>
      <protection locked="0"/>
    </xf>
    <xf numFmtId="167" fontId="0" fillId="0" borderId="19" xfId="0" applyNumberFormat="1" applyBorder="1" applyAlignment="1" applyProtection="1">
      <alignment horizontal="right" vertical="center" wrapText="1"/>
      <protection locked="0"/>
    </xf>
    <xf numFmtId="9" fontId="6" fillId="0" borderId="13" xfId="7" applyFont="1" applyBorder="1" applyAlignment="1" applyProtection="1">
      <alignment horizontal="right" vertical="center" wrapText="1"/>
      <protection locked="0"/>
    </xf>
    <xf numFmtId="4" fontId="0" fillId="0" borderId="13" xfId="0" applyNumberFormat="1" applyBorder="1" applyAlignment="1" applyProtection="1">
      <alignment horizontal="right" vertical="center" wrapText="1"/>
    </xf>
    <xf numFmtId="0" fontId="0" fillId="3" borderId="10" xfId="0" applyFill="1" applyBorder="1" applyAlignment="1" applyProtection="1">
      <alignment horizontal="center" vertical="center"/>
      <protection locked="0"/>
    </xf>
    <xf numFmtId="49" fontId="0" fillId="0" borderId="13" xfId="0" applyNumberFormat="1" applyBorder="1" applyAlignment="1" applyProtection="1">
      <alignment horizontal="center" vertical="center" wrapText="1"/>
      <protection locked="0"/>
    </xf>
    <xf numFmtId="0" fontId="20" fillId="0" borderId="3" xfId="0" applyFont="1" applyBorder="1" applyAlignment="1" applyProtection="1">
      <alignment horizontal="center" vertical="center"/>
      <protection locked="0"/>
    </xf>
    <xf numFmtId="4" fontId="0" fillId="0" borderId="13" xfId="0" applyNumberFormat="1" applyBorder="1" applyAlignment="1" applyProtection="1">
      <alignment horizontal="center" vertical="center" wrapText="1"/>
    </xf>
    <xf numFmtId="49" fontId="0" fillId="0" borderId="37" xfId="0" applyNumberForma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2" fontId="0" fillId="0" borderId="37" xfId="0" applyNumberFormat="1" applyBorder="1" applyAlignment="1" applyProtection="1">
      <alignment horizontal="center" vertical="center" wrapText="1"/>
      <protection locked="0"/>
    </xf>
    <xf numFmtId="167" fontId="0" fillId="0" borderId="8" xfId="0" applyNumberFormat="1" applyBorder="1" applyAlignment="1" applyProtection="1">
      <alignment horizontal="center" vertical="center" wrapText="1"/>
      <protection locked="0"/>
    </xf>
    <xf numFmtId="9" fontId="6" fillId="0" borderId="37" xfId="7" applyFont="1" applyBorder="1" applyAlignment="1" applyProtection="1">
      <alignment horizontal="center" vertical="center" wrapText="1"/>
      <protection locked="0"/>
    </xf>
    <xf numFmtId="4" fontId="0" fillId="0" borderId="37" xfId="0" applyNumberFormat="1" applyBorder="1" applyAlignment="1" applyProtection="1">
      <alignment horizontal="center" vertical="center" wrapText="1"/>
    </xf>
    <xf numFmtId="0" fontId="0" fillId="0" borderId="26" xfId="0" applyBorder="1" applyProtection="1">
      <protection locked="0"/>
    </xf>
    <xf numFmtId="4" fontId="40" fillId="0" borderId="9" xfId="0" applyNumberFormat="1" applyFont="1" applyBorder="1" applyAlignment="1" applyProtection="1">
      <alignment horizontal="center" vertical="center"/>
      <protection locked="0"/>
    </xf>
    <xf numFmtId="4" fontId="40" fillId="3" borderId="9" xfId="0" applyNumberFormat="1" applyFont="1" applyFill="1" applyBorder="1" applyAlignment="1" applyProtection="1">
      <alignment horizontal="center" vertical="center"/>
    </xf>
    <xf numFmtId="4" fontId="40" fillId="0" borderId="0" xfId="0" applyNumberFormat="1" applyFont="1" applyBorder="1" applyAlignment="1" applyProtection="1">
      <alignment horizontal="center" vertical="center"/>
      <protection locked="0"/>
    </xf>
    <xf numFmtId="4" fontId="40" fillId="0" borderId="0" xfId="0" applyNumberFormat="1" applyFont="1" applyBorder="1" applyAlignment="1" applyProtection="1">
      <alignment horizontal="center" vertical="center"/>
    </xf>
    <xf numFmtId="4" fontId="41" fillId="3" borderId="38" xfId="0" applyNumberFormat="1" applyFont="1" applyFill="1" applyBorder="1" applyAlignment="1" applyProtection="1">
      <alignment horizontal="center" vertical="center"/>
    </xf>
    <xf numFmtId="0" fontId="43" fillId="0" borderId="0" xfId="0" applyFont="1" applyBorder="1" applyProtection="1">
      <protection locked="0"/>
    </xf>
    <xf numFmtId="0" fontId="46" fillId="0" borderId="0" xfId="0" applyFont="1" applyBorder="1" applyProtection="1">
      <protection locked="0"/>
    </xf>
    <xf numFmtId="0" fontId="0" fillId="0" borderId="0" xfId="0" applyBorder="1" applyAlignment="1" applyProtection="1">
      <protection locked="0"/>
    </xf>
    <xf numFmtId="0" fontId="0" fillId="0" borderId="34" xfId="0" applyBorder="1" applyProtection="1">
      <protection locked="0"/>
    </xf>
    <xf numFmtId="0" fontId="0" fillId="0" borderId="35" xfId="0" applyBorder="1" applyProtection="1">
      <protection locked="0"/>
    </xf>
    <xf numFmtId="0" fontId="0" fillId="0" borderId="39" xfId="0" applyBorder="1" applyProtection="1">
      <protection locked="0"/>
    </xf>
    <xf numFmtId="0" fontId="0" fillId="3" borderId="0" xfId="0" applyFont="1" applyFill="1" applyBorder="1" applyAlignment="1" applyProtection="1">
      <alignment wrapText="1"/>
      <protection locked="0"/>
    </xf>
    <xf numFmtId="0" fontId="0" fillId="3" borderId="32" xfId="0" applyFont="1" applyFill="1" applyBorder="1" applyAlignment="1" applyProtection="1">
      <alignment wrapText="1"/>
      <protection locked="0"/>
    </xf>
    <xf numFmtId="6" fontId="0" fillId="0" borderId="0" xfId="0" applyNumberFormat="1" applyBorder="1" applyAlignment="1" applyProtection="1">
      <alignment horizontal="left" vertical="center"/>
      <protection locked="0"/>
    </xf>
    <xf numFmtId="2" fontId="6" fillId="0" borderId="0" xfId="7" applyNumberFormat="1" applyFont="1" applyAlignment="1">
      <alignment horizontal="right" indent="1"/>
    </xf>
    <xf numFmtId="2" fontId="26" fillId="0" borderId="0" xfId="7" applyNumberFormat="1" applyFont="1" applyFill="1" applyAlignment="1">
      <alignment horizontal="center"/>
    </xf>
    <xf numFmtId="0" fontId="19" fillId="2" borderId="0" xfId="0" applyFont="1" applyFill="1" applyBorder="1" applyAlignment="1">
      <alignment vertical="center" wrapText="1"/>
    </xf>
    <xf numFmtId="14" fontId="24" fillId="3" borderId="0" xfId="0" applyNumberFormat="1" applyFont="1" applyFill="1" applyBorder="1" applyAlignment="1">
      <alignment horizontal="center" vertical="center"/>
    </xf>
    <xf numFmtId="14" fontId="19" fillId="2" borderId="0" xfId="0" applyNumberFormat="1" applyFont="1" applyFill="1" applyBorder="1" applyAlignment="1">
      <alignment vertical="center"/>
    </xf>
    <xf numFmtId="164" fontId="19" fillId="3" borderId="3" xfId="0" applyNumberFormat="1" applyFont="1" applyFill="1" applyBorder="1" applyAlignment="1">
      <alignment horizontal="center" vertical="center"/>
    </xf>
    <xf numFmtId="0" fontId="19" fillId="3" borderId="3" xfId="0" applyNumberFormat="1" applyFont="1" applyFill="1" applyBorder="1" applyAlignment="1">
      <alignment horizontal="center" vertical="center"/>
    </xf>
    <xf numFmtId="0" fontId="19" fillId="0" borderId="9" xfId="0" applyFont="1" applyBorder="1" applyAlignment="1">
      <alignment horizontal="center" vertical="center"/>
    </xf>
    <xf numFmtId="0" fontId="19" fillId="0" borderId="9" xfId="0" applyFont="1" applyBorder="1" applyAlignment="1">
      <alignment vertical="center"/>
    </xf>
    <xf numFmtId="0" fontId="19" fillId="3" borderId="9" xfId="0" applyFont="1" applyFill="1" applyBorder="1" applyAlignment="1">
      <alignment vertical="center"/>
    </xf>
    <xf numFmtId="0" fontId="19" fillId="7" borderId="9" xfId="0" applyFont="1" applyFill="1" applyBorder="1" applyAlignment="1">
      <alignment vertical="center"/>
    </xf>
    <xf numFmtId="0" fontId="19" fillId="4" borderId="9" xfId="0" applyFont="1" applyFill="1" applyBorder="1" applyAlignment="1">
      <alignment horizontal="center" vertical="center"/>
    </xf>
    <xf numFmtId="0" fontId="25" fillId="4" borderId="9" xfId="0" applyFont="1" applyFill="1" applyBorder="1" applyAlignment="1">
      <alignment horizontal="center" vertical="center"/>
    </xf>
    <xf numFmtId="0" fontId="0" fillId="4" borderId="9" xfId="0" applyFill="1" applyBorder="1" applyAlignment="1">
      <alignment vertical="center"/>
    </xf>
    <xf numFmtId="0" fontId="18" fillId="3" borderId="39" xfId="0" applyFont="1" applyFill="1" applyBorder="1" applyAlignment="1" applyProtection="1">
      <alignment horizontal="left"/>
      <protection locked="0"/>
    </xf>
    <xf numFmtId="14" fontId="53" fillId="6" borderId="0" xfId="0" applyNumberFormat="1" applyFont="1" applyFill="1" applyBorder="1" applyAlignment="1" applyProtection="1">
      <alignment horizontal="left"/>
      <protection locked="0"/>
    </xf>
    <xf numFmtId="0" fontId="18" fillId="0" borderId="0" xfId="0" applyFont="1" applyAlignment="1">
      <alignment horizontal="left" vertical="center"/>
    </xf>
    <xf numFmtId="0" fontId="19" fillId="0" borderId="0" xfId="0" applyFont="1" applyAlignment="1">
      <alignment horizontal="center" vertical="center"/>
    </xf>
    <xf numFmtId="0" fontId="0" fillId="0" borderId="0" xfId="0"/>
    <xf numFmtId="0" fontId="54" fillId="0" borderId="0" xfId="0" applyFont="1" applyAlignment="1">
      <alignment vertical="center"/>
    </xf>
    <xf numFmtId="0" fontId="55" fillId="0" borderId="0" xfId="0" applyFont="1" applyAlignment="1">
      <alignment vertical="center"/>
    </xf>
    <xf numFmtId="2" fontId="0" fillId="0" borderId="0" xfId="0" applyNumberFormat="1" applyAlignment="1">
      <alignment horizontal="right" vertical="center"/>
    </xf>
    <xf numFmtId="0" fontId="0" fillId="0" borderId="0" xfId="0" applyAlignment="1">
      <alignment horizontal="left" indent="1"/>
    </xf>
    <xf numFmtId="2" fontId="6" fillId="0" borderId="0" xfId="7" applyNumberFormat="1" applyFont="1" applyAlignment="1">
      <alignment horizontal="center"/>
    </xf>
    <xf numFmtId="2" fontId="26" fillId="0" borderId="0" xfId="0" applyNumberFormat="1" applyFont="1" applyFill="1" applyAlignment="1">
      <alignment horizontal="center"/>
    </xf>
    <xf numFmtId="0" fontId="56" fillId="0" borderId="0" xfId="0" applyFont="1"/>
    <xf numFmtId="0" fontId="34" fillId="3" borderId="41" xfId="0" applyFont="1" applyFill="1" applyBorder="1" applyAlignment="1">
      <alignment vertical="center"/>
    </xf>
    <xf numFmtId="0" fontId="34" fillId="3" borderId="42" xfId="0" applyFont="1" applyFill="1" applyBorder="1" applyAlignment="1">
      <alignment vertical="center" wrapText="1"/>
    </xf>
    <xf numFmtId="2" fontId="34" fillId="3" borderId="42" xfId="0" applyNumberFormat="1" applyFont="1" applyFill="1" applyBorder="1" applyAlignment="1">
      <alignment horizontal="right" vertical="center" wrapText="1"/>
    </xf>
    <xf numFmtId="0" fontId="34" fillId="3" borderId="42" xfId="0" applyFont="1" applyFill="1" applyBorder="1" applyAlignment="1">
      <alignment horizontal="left" vertical="center" wrapText="1" indent="1"/>
    </xf>
    <xf numFmtId="0" fontId="0" fillId="0" borderId="0" xfId="0" applyBorder="1"/>
    <xf numFmtId="2" fontId="34" fillId="3" borderId="42" xfId="7" applyNumberFormat="1" applyFont="1" applyFill="1" applyBorder="1" applyAlignment="1">
      <alignment horizontal="center" vertical="center" wrapText="1"/>
    </xf>
    <xf numFmtId="2" fontId="57" fillId="3" borderId="42" xfId="7" applyNumberFormat="1" applyFont="1" applyFill="1" applyBorder="1" applyAlignment="1">
      <alignment horizontal="center" vertical="center" wrapText="1"/>
    </xf>
    <xf numFmtId="2" fontId="6" fillId="8" borderId="40" xfId="7" applyNumberFormat="1" applyFont="1" applyFill="1" applyBorder="1" applyAlignment="1" applyProtection="1">
      <alignment horizontal="right" vertical="center" indent="1"/>
      <protection locked="0"/>
    </xf>
    <xf numFmtId="2" fontId="26" fillId="0" borderId="40" xfId="7" applyNumberFormat="1" applyFont="1" applyFill="1" applyBorder="1" applyAlignment="1">
      <alignment horizontal="center" vertical="center"/>
    </xf>
    <xf numFmtId="2" fontId="0" fillId="0" borderId="0" xfId="0" applyNumberFormat="1" applyAlignment="1">
      <alignment horizontal="right" vertical="center" indent="1"/>
    </xf>
    <xf numFmtId="14" fontId="0" fillId="0" borderId="0" xfId="0" applyNumberFormat="1"/>
    <xf numFmtId="0" fontId="20" fillId="0" borderId="0" xfId="0" applyFont="1"/>
    <xf numFmtId="0" fontId="0" fillId="8" borderId="0" xfId="0" applyFill="1"/>
    <xf numFmtId="0" fontId="0" fillId="2" borderId="0" xfId="0" applyFill="1"/>
    <xf numFmtId="9" fontId="0" fillId="0" borderId="0" xfId="0" applyNumberFormat="1"/>
    <xf numFmtId="2" fontId="6" fillId="8" borderId="0" xfId="7" applyNumberFormat="1" applyFont="1" applyFill="1" applyAlignment="1">
      <alignment horizontal="right" indent="1"/>
    </xf>
    <xf numFmtId="0" fontId="19" fillId="2" borderId="2" xfId="0" applyFont="1" applyFill="1" applyBorder="1" applyAlignment="1">
      <alignment horizontal="center" vertical="center"/>
    </xf>
    <xf numFmtId="0" fontId="24" fillId="3" borderId="3" xfId="0" applyFont="1" applyFill="1" applyBorder="1" applyAlignment="1">
      <alignment horizontal="center" vertical="center"/>
    </xf>
    <xf numFmtId="0" fontId="25" fillId="3" borderId="0" xfId="0" applyFont="1" applyFill="1" applyBorder="1" applyAlignment="1">
      <alignment horizontal="center" vertical="center"/>
    </xf>
    <xf numFmtId="0" fontId="19" fillId="2" borderId="2" xfId="0" applyFont="1" applyFill="1" applyBorder="1" applyAlignment="1">
      <alignment vertical="center"/>
    </xf>
    <xf numFmtId="164" fontId="19" fillId="3" borderId="0" xfId="0" applyNumberFormat="1" applyFont="1" applyFill="1" applyBorder="1" applyAlignment="1">
      <alignment horizontal="center" vertical="center"/>
    </xf>
    <xf numFmtId="0" fontId="0" fillId="9" borderId="40" xfId="0" applyFill="1" applyBorder="1" applyAlignment="1" applyProtection="1">
      <alignment vertical="center"/>
      <protection locked="0"/>
    </xf>
    <xf numFmtId="44" fontId="0" fillId="9" borderId="40" xfId="0" applyNumberFormat="1" applyFill="1" applyBorder="1" applyAlignment="1" applyProtection="1">
      <alignment horizontal="right" vertical="center" indent="1"/>
      <protection locked="0"/>
    </xf>
    <xf numFmtId="49" fontId="25" fillId="9" borderId="40" xfId="0" applyNumberFormat="1" applyFont="1" applyFill="1" applyBorder="1" applyAlignment="1" applyProtection="1">
      <alignment horizontal="left" vertical="center" indent="1"/>
      <protection locked="0"/>
    </xf>
    <xf numFmtId="44" fontId="0" fillId="10" borderId="40" xfId="0" applyNumberFormat="1" applyFill="1" applyBorder="1" applyAlignment="1" applyProtection="1">
      <alignment horizontal="right" vertical="center" indent="1"/>
      <protection locked="0"/>
    </xf>
    <xf numFmtId="49" fontId="25" fillId="10" borderId="40" xfId="0" applyNumberFormat="1" applyFont="1" applyFill="1" applyBorder="1" applyAlignment="1" applyProtection="1">
      <alignment horizontal="left" vertical="center" indent="1"/>
      <protection locked="0"/>
    </xf>
    <xf numFmtId="0" fontId="0" fillId="11" borderId="40" xfId="0" applyFill="1" applyBorder="1" applyAlignment="1" applyProtection="1">
      <alignment vertical="center"/>
      <protection locked="0"/>
    </xf>
    <xf numFmtId="44" fontId="0" fillId="11" borderId="40" xfId="0" applyNumberFormat="1" applyFill="1" applyBorder="1" applyAlignment="1" applyProtection="1">
      <alignment horizontal="right" vertical="center" indent="1"/>
      <protection locked="0"/>
    </xf>
    <xf numFmtId="49" fontId="25" fillId="11" borderId="40" xfId="0" applyNumberFormat="1" applyFont="1" applyFill="1" applyBorder="1" applyAlignment="1" applyProtection="1">
      <alignment horizontal="left" vertical="center" indent="1"/>
      <protection locked="0"/>
    </xf>
    <xf numFmtId="0" fontId="0" fillId="12" borderId="40" xfId="0" applyFill="1" applyBorder="1" applyAlignment="1" applyProtection="1">
      <alignment vertical="center"/>
      <protection locked="0"/>
    </xf>
    <xf numFmtId="44" fontId="0" fillId="12" borderId="40" xfId="0" applyNumberFormat="1" applyFill="1" applyBorder="1" applyAlignment="1" applyProtection="1">
      <alignment horizontal="right" vertical="center" indent="1"/>
      <protection locked="0"/>
    </xf>
    <xf numFmtId="49" fontId="25" fillId="12" borderId="40" xfId="0" applyNumberFormat="1" applyFont="1" applyFill="1" applyBorder="1" applyAlignment="1" applyProtection="1">
      <alignment horizontal="left" vertical="center" indent="1"/>
      <protection locked="0"/>
    </xf>
    <xf numFmtId="0" fontId="20" fillId="10" borderId="40" xfId="0" applyFont="1" applyFill="1" applyBorder="1" applyAlignment="1" applyProtection="1">
      <alignment vertical="center"/>
      <protection locked="0"/>
    </xf>
    <xf numFmtId="0" fontId="0" fillId="13" borderId="40" xfId="0" applyFill="1" applyBorder="1" applyAlignment="1" applyProtection="1">
      <alignment vertical="center"/>
      <protection locked="0"/>
    </xf>
    <xf numFmtId="44" fontId="0" fillId="13" borderId="40" xfId="0" applyNumberFormat="1" applyFill="1" applyBorder="1" applyAlignment="1" applyProtection="1">
      <alignment horizontal="right" vertical="center" indent="1"/>
      <protection locked="0"/>
    </xf>
    <xf numFmtId="49" fontId="25" fillId="13" borderId="40" xfId="0" applyNumberFormat="1" applyFont="1" applyFill="1" applyBorder="1" applyAlignment="1" applyProtection="1">
      <alignment horizontal="left" vertical="center" indent="1"/>
      <protection locked="0"/>
    </xf>
    <xf numFmtId="0" fontId="0" fillId="15" borderId="40" xfId="0" applyFill="1" applyBorder="1" applyAlignment="1" applyProtection="1">
      <alignment vertical="center"/>
      <protection locked="0"/>
    </xf>
    <xf numFmtId="44" fontId="0" fillId="15" borderId="40" xfId="0" applyNumberFormat="1" applyFill="1" applyBorder="1" applyAlignment="1" applyProtection="1">
      <alignment horizontal="right" vertical="center" indent="1"/>
      <protection locked="0"/>
    </xf>
    <xf numFmtId="49" fontId="25" fillId="15" borderId="40" xfId="0" applyNumberFormat="1" applyFont="1" applyFill="1" applyBorder="1" applyAlignment="1" applyProtection="1">
      <alignment horizontal="left" vertical="center" indent="1"/>
      <protection locked="0"/>
    </xf>
    <xf numFmtId="2" fontId="0" fillId="11" borderId="40" xfId="0" applyNumberFormat="1" applyFill="1" applyBorder="1" applyAlignment="1" applyProtection="1">
      <alignment horizontal="right" vertical="center" indent="1"/>
      <protection locked="0"/>
    </xf>
    <xf numFmtId="0" fontId="0" fillId="11" borderId="0" xfId="0" applyFill="1"/>
    <xf numFmtId="2" fontId="0" fillId="11" borderId="0" xfId="0" applyNumberFormat="1" applyFill="1" applyAlignment="1">
      <alignment horizontal="right" vertical="center" indent="1"/>
    </xf>
    <xf numFmtId="0" fontId="0" fillId="11" borderId="0" xfId="0" applyFill="1" applyAlignment="1">
      <alignment horizontal="left" indent="1"/>
    </xf>
    <xf numFmtId="0" fontId="0" fillId="13" borderId="0" xfId="0" applyFill="1"/>
    <xf numFmtId="2" fontId="0" fillId="13" borderId="0" xfId="0" applyNumberFormat="1" applyFill="1" applyAlignment="1">
      <alignment horizontal="right" vertical="center" indent="1"/>
    </xf>
    <xf numFmtId="0" fontId="0" fillId="13" borderId="0" xfId="0" applyFill="1" applyAlignment="1">
      <alignment horizontal="left" indent="1"/>
    </xf>
    <xf numFmtId="0" fontId="19" fillId="2" borderId="0" xfId="0" applyFont="1" applyFill="1" applyBorder="1" applyAlignment="1">
      <alignment horizontal="center" vertical="center"/>
    </xf>
    <xf numFmtId="0" fontId="27" fillId="3" borderId="0" xfId="0" applyFont="1" applyFill="1" applyBorder="1" applyAlignment="1">
      <alignment horizontal="center" vertical="center"/>
    </xf>
    <xf numFmtId="0" fontId="0" fillId="2" borderId="0" xfId="0" applyFill="1" applyAlignment="1">
      <alignment horizontal="left" vertical="center"/>
    </xf>
    <xf numFmtId="0" fontId="19" fillId="0" borderId="0" xfId="0" applyFont="1" applyAlignment="1">
      <alignment horizontal="center" vertical="center"/>
    </xf>
    <xf numFmtId="0" fontId="20" fillId="2" borderId="0" xfId="0" applyFont="1" applyFill="1" applyAlignment="1">
      <alignment horizontal="left" vertical="center"/>
    </xf>
    <xf numFmtId="0" fontId="24" fillId="3" borderId="3" xfId="0" applyFont="1" applyFill="1" applyBorder="1" applyAlignment="1">
      <alignment horizontal="center" vertical="center"/>
    </xf>
    <xf numFmtId="0" fontId="19" fillId="4" borderId="0" xfId="0" applyFont="1" applyFill="1" applyAlignment="1">
      <alignment horizontal="left" vertical="center"/>
    </xf>
    <xf numFmtId="0" fontId="19" fillId="2" borderId="0" xfId="0" applyFont="1" applyFill="1" applyBorder="1" applyAlignment="1">
      <alignment horizontal="center" vertical="center" wrapText="1"/>
    </xf>
    <xf numFmtId="0" fontId="0" fillId="0" borderId="0" xfId="0" applyAlignment="1" applyProtection="1">
      <alignment horizontal="center"/>
      <protection locked="0"/>
    </xf>
    <xf numFmtId="0" fontId="23" fillId="2" borderId="0" xfId="0" applyFont="1" applyFill="1" applyBorder="1" applyAlignment="1">
      <alignment horizontal="center" vertical="center" wrapText="1"/>
    </xf>
    <xf numFmtId="14" fontId="19" fillId="2" borderId="0" xfId="0" applyNumberFormat="1" applyFont="1" applyFill="1" applyAlignment="1">
      <alignment vertical="center"/>
    </xf>
    <xf numFmtId="14" fontId="19" fillId="2" borderId="0" xfId="0" applyNumberFormat="1" applyFont="1" applyFill="1" applyBorder="1" applyAlignment="1">
      <alignment horizontal="center" vertical="center"/>
    </xf>
    <xf numFmtId="164" fontId="19" fillId="2" borderId="0" xfId="0" applyNumberFormat="1" applyFont="1" applyFill="1" applyBorder="1" applyAlignment="1">
      <alignment horizontal="center" vertical="center"/>
    </xf>
    <xf numFmtId="164" fontId="19" fillId="3" borderId="13" xfId="0" applyNumberFormat="1" applyFont="1" applyFill="1" applyBorder="1" applyAlignment="1">
      <alignment horizontal="center" vertical="center"/>
    </xf>
    <xf numFmtId="0" fontId="19" fillId="7" borderId="9" xfId="0" applyFont="1" applyFill="1" applyBorder="1" applyAlignment="1">
      <alignment horizontal="center" vertical="center"/>
    </xf>
    <xf numFmtId="0" fontId="19" fillId="7" borderId="0" xfId="0" applyFont="1" applyFill="1" applyAlignment="1">
      <alignment vertical="center"/>
    </xf>
    <xf numFmtId="0" fontId="19" fillId="2" borderId="9" xfId="0" applyFont="1" applyFill="1" applyBorder="1" applyAlignment="1">
      <alignment vertical="center"/>
    </xf>
    <xf numFmtId="0" fontId="0" fillId="0" borderId="0" xfId="0" applyAlignment="1">
      <alignment horizontal="center"/>
    </xf>
    <xf numFmtId="0" fontId="19" fillId="3" borderId="0" xfId="0" applyFont="1" applyFill="1" applyBorder="1" applyAlignment="1">
      <alignment vertical="center"/>
    </xf>
    <xf numFmtId="0" fontId="19" fillId="4" borderId="0" xfId="0" applyFont="1" applyFill="1" applyBorder="1" applyAlignment="1">
      <alignment vertical="center"/>
    </xf>
    <xf numFmtId="6" fontId="19" fillId="2" borderId="0" xfId="0" applyNumberFormat="1" applyFont="1" applyFill="1" applyBorder="1" applyAlignment="1">
      <alignment horizontal="center" vertical="center"/>
    </xf>
    <xf numFmtId="6" fontId="19" fillId="2" borderId="0" xfId="0" applyNumberFormat="1" applyFont="1" applyFill="1" applyBorder="1" applyAlignment="1">
      <alignment vertical="center"/>
    </xf>
    <xf numFmtId="0" fontId="19" fillId="2" borderId="0" xfId="0" applyFont="1" applyFill="1" applyBorder="1" applyAlignment="1">
      <alignment horizontal="center"/>
    </xf>
    <xf numFmtId="0" fontId="19" fillId="2" borderId="0" xfId="0" applyFont="1" applyFill="1" applyBorder="1" applyAlignment="1">
      <alignment horizontal="left"/>
    </xf>
    <xf numFmtId="14" fontId="19" fillId="2" borderId="0" xfId="0" applyNumberFormat="1" applyFont="1" applyFill="1" applyBorder="1" applyAlignment="1">
      <alignment horizontal="center"/>
    </xf>
    <xf numFmtId="0" fontId="23" fillId="2" borderId="0" xfId="0" applyFont="1" applyFill="1" applyBorder="1" applyAlignment="1">
      <alignment vertical="center"/>
    </xf>
    <xf numFmtId="0" fontId="0" fillId="12" borderId="0" xfId="0" applyFill="1"/>
    <xf numFmtId="2" fontId="0" fillId="12" borderId="0" xfId="0" applyNumberFormat="1" applyFill="1" applyAlignment="1">
      <alignment horizontal="right" vertical="center" indent="1"/>
    </xf>
    <xf numFmtId="0" fontId="0" fillId="12" borderId="0" xfId="0" applyFill="1" applyAlignment="1">
      <alignment horizontal="left" indent="1"/>
    </xf>
    <xf numFmtId="0" fontId="0" fillId="16" borderId="0" xfId="0" applyFill="1"/>
    <xf numFmtId="2" fontId="0" fillId="16" borderId="0" xfId="0" applyNumberFormat="1" applyFill="1" applyAlignment="1">
      <alignment horizontal="right" vertical="center" indent="1"/>
    </xf>
    <xf numFmtId="0" fontId="0" fillId="16" borderId="0" xfId="0" applyFill="1" applyAlignment="1">
      <alignment horizontal="left" indent="1"/>
    </xf>
    <xf numFmtId="0" fontId="19" fillId="2" borderId="0" xfId="0" applyFont="1" applyFill="1" applyBorder="1" applyAlignment="1">
      <alignment horizontal="center" vertical="center"/>
    </xf>
    <xf numFmtId="0" fontId="24" fillId="3" borderId="3" xfId="0" applyFont="1" applyFill="1" applyBorder="1" applyAlignment="1">
      <alignment horizontal="center" vertical="center"/>
    </xf>
    <xf numFmtId="0" fontId="20" fillId="2" borderId="0" xfId="0" applyFont="1" applyFill="1" applyBorder="1" applyAlignment="1">
      <alignment horizontal="center" vertical="center"/>
    </xf>
    <xf numFmtId="0" fontId="0" fillId="2" borderId="0" xfId="0" applyFill="1" applyBorder="1" applyAlignment="1">
      <alignment horizontal="center" vertical="center"/>
    </xf>
    <xf numFmtId="0" fontId="19" fillId="2" borderId="0" xfId="0" applyFont="1" applyFill="1" applyBorder="1"/>
    <xf numFmtId="0" fontId="53" fillId="2" borderId="0" xfId="0" applyFont="1" applyFill="1" applyBorder="1"/>
    <xf numFmtId="14" fontId="53" fillId="2" borderId="0" xfId="0" applyNumberFormat="1" applyFont="1" applyFill="1" applyBorder="1"/>
    <xf numFmtId="0" fontId="53" fillId="2" borderId="0" xfId="0" applyFont="1" applyFill="1" applyBorder="1" applyAlignment="1">
      <alignment horizontal="center"/>
    </xf>
    <xf numFmtId="0" fontId="53" fillId="2" borderId="0" xfId="0" applyFont="1" applyFill="1" applyBorder="1" applyAlignment="1"/>
    <xf numFmtId="0" fontId="53" fillId="2" borderId="0" xfId="0" applyFont="1" applyFill="1" applyBorder="1" applyAlignment="1">
      <alignment vertical="center"/>
    </xf>
    <xf numFmtId="0" fontId="53" fillId="2" borderId="0" xfId="0" applyFont="1" applyFill="1" applyBorder="1" applyAlignment="1">
      <alignment horizontal="center" vertical="center"/>
    </xf>
    <xf numFmtId="0" fontId="53" fillId="2" borderId="0" xfId="0" applyFont="1" applyFill="1" applyBorder="1" applyAlignment="1">
      <alignment vertical="center" wrapText="1"/>
    </xf>
    <xf numFmtId="14" fontId="19" fillId="2" borderId="0" xfId="0" applyNumberFormat="1" applyFont="1" applyFill="1" applyBorder="1"/>
    <xf numFmtId="0" fontId="18" fillId="4" borderId="0" xfId="0" applyFont="1" applyFill="1" applyBorder="1" applyAlignment="1">
      <alignment vertical="top" wrapText="1"/>
    </xf>
    <xf numFmtId="0" fontId="18" fillId="2" borderId="0" xfId="0" applyFont="1" applyFill="1" applyBorder="1" applyAlignment="1">
      <alignment vertical="top" wrapText="1"/>
    </xf>
    <xf numFmtId="0" fontId="0" fillId="0" borderId="0" xfId="0" applyFont="1" applyAlignment="1">
      <alignment horizontal="left" indent="1"/>
    </xf>
    <xf numFmtId="0" fontId="23" fillId="0" borderId="0" xfId="0" applyFont="1" applyAlignment="1">
      <alignment horizontal="left" indent="1"/>
    </xf>
    <xf numFmtId="0" fontId="29" fillId="0" borderId="0" xfId="0" applyFont="1" applyAlignment="1">
      <alignment horizontal="left" vertical="justify" wrapText="1" indent="1"/>
    </xf>
    <xf numFmtId="0" fontId="0" fillId="0" borderId="0" xfId="0" applyFont="1" applyAlignment="1">
      <alignment horizontal="left" vertical="justify" indent="1"/>
    </xf>
    <xf numFmtId="0" fontId="23" fillId="0" borderId="0" xfId="0" applyFont="1" applyAlignment="1">
      <alignment horizontal="left" vertical="justify" indent="1"/>
    </xf>
    <xf numFmtId="0" fontId="23" fillId="0" borderId="0" xfId="0" applyFont="1" applyAlignment="1">
      <alignment horizontal="left" vertical="center" indent="1"/>
    </xf>
    <xf numFmtId="0" fontId="20" fillId="0" borderId="0" xfId="0" applyFont="1" applyAlignment="1">
      <alignment horizontal="justify" vertical="justify" wrapText="1"/>
    </xf>
    <xf numFmtId="0" fontId="25" fillId="0" borderId="0" xfId="0" applyFont="1" applyAlignment="1">
      <alignment horizontal="left" vertical="justify" indent="1"/>
    </xf>
    <xf numFmtId="0" fontId="25" fillId="0" borderId="0" xfId="0" applyFont="1" applyAlignment="1">
      <alignment horizontal="justify" vertical="justify"/>
    </xf>
    <xf numFmtId="0" fontId="20" fillId="0" borderId="0" xfId="0" applyFont="1" applyAlignment="1">
      <alignment horizontal="justify" vertical="justify"/>
    </xf>
    <xf numFmtId="0" fontId="20" fillId="0" borderId="0" xfId="0" applyFont="1" applyAlignment="1">
      <alignment horizontal="left" vertical="justify" indent="1"/>
    </xf>
    <xf numFmtId="0" fontId="0" fillId="0" borderId="0" xfId="0" applyAlignment="1">
      <alignment horizontal="right"/>
    </xf>
    <xf numFmtId="0" fontId="65" fillId="0" borderId="0" xfId="0" applyFont="1" applyAlignment="1">
      <alignment horizontal="justify"/>
    </xf>
    <xf numFmtId="0" fontId="20" fillId="0" borderId="0" xfId="0" applyFont="1" applyAlignment="1">
      <alignment horizontal="justify" vertical="center" wrapText="1"/>
    </xf>
    <xf numFmtId="0" fontId="20" fillId="0" borderId="0" xfId="0" applyFont="1" applyAlignment="1">
      <alignment vertical="center" wrapText="1"/>
    </xf>
    <xf numFmtId="0" fontId="23" fillId="0" borderId="0" xfId="0" applyFont="1"/>
    <xf numFmtId="0" fontId="20" fillId="0" borderId="0" xfId="0" applyFont="1" applyAlignment="1">
      <alignment vertical="center"/>
    </xf>
    <xf numFmtId="0" fontId="66" fillId="0" borderId="0" xfId="0" applyFont="1" applyAlignment="1">
      <alignment horizontal="justify"/>
    </xf>
    <xf numFmtId="14" fontId="19" fillId="3" borderId="0" xfId="0" applyNumberFormat="1" applyFont="1" applyFill="1" applyBorder="1" applyAlignment="1">
      <alignment vertical="center"/>
    </xf>
    <xf numFmtId="0" fontId="20" fillId="2" borderId="0" xfId="0" applyFont="1" applyFill="1" applyAlignment="1">
      <alignment horizontal="center" vertical="center"/>
    </xf>
    <xf numFmtId="14" fontId="20" fillId="3" borderId="0" xfId="0" applyNumberFormat="1" applyFont="1" applyFill="1" applyBorder="1" applyAlignment="1">
      <alignment vertical="center"/>
    </xf>
    <xf numFmtId="0" fontId="19" fillId="3" borderId="0" xfId="0" applyFont="1" applyFill="1" applyBorder="1" applyAlignment="1">
      <alignment horizontal="center" vertical="center"/>
    </xf>
    <xf numFmtId="0" fontId="19" fillId="2" borderId="0" xfId="0" applyFont="1" applyFill="1" applyBorder="1" applyAlignment="1">
      <alignment horizontal="center" vertical="center"/>
    </xf>
    <xf numFmtId="0" fontId="60" fillId="3" borderId="0" xfId="0" applyFont="1" applyFill="1" applyAlignment="1">
      <alignment horizontal="center" vertical="center" wrapText="1"/>
    </xf>
    <xf numFmtId="6" fontId="21" fillId="2" borderId="0" xfId="0" applyNumberFormat="1" applyFont="1" applyFill="1" applyBorder="1" applyAlignment="1">
      <alignment horizontal="center" vertical="center"/>
    </xf>
    <xf numFmtId="0" fontId="21" fillId="2" borderId="0" xfId="0" applyFont="1" applyFill="1" applyBorder="1" applyAlignment="1">
      <alignment horizontal="center" vertical="center"/>
    </xf>
    <xf numFmtId="0" fontId="21" fillId="3" borderId="0" xfId="0" applyFont="1" applyFill="1" applyAlignment="1">
      <alignment horizontal="center" vertical="center" wrapText="1"/>
    </xf>
    <xf numFmtId="2" fontId="0" fillId="2" borderId="0" xfId="0" applyNumberFormat="1" applyFill="1" applyAlignment="1">
      <alignment horizontal="right" vertical="center" indent="1"/>
    </xf>
    <xf numFmtId="0" fontId="0" fillId="2" borderId="0" xfId="0" applyFill="1" applyAlignment="1">
      <alignment horizontal="left" indent="1"/>
    </xf>
    <xf numFmtId="0" fontId="0" fillId="9" borderId="40" xfId="0" applyFill="1" applyBorder="1" applyAlignment="1">
      <alignment horizontal="center" vertical="center"/>
    </xf>
    <xf numFmtId="0" fontId="0" fillId="11" borderId="40" xfId="0" applyFill="1" applyBorder="1" applyAlignment="1">
      <alignment horizontal="center" vertical="center"/>
    </xf>
    <xf numFmtId="0" fontId="0" fillId="12" borderId="40" xfId="0" applyFill="1" applyBorder="1" applyAlignment="1">
      <alignment horizontal="center" vertical="center"/>
    </xf>
    <xf numFmtId="0" fontId="0" fillId="13" borderId="40" xfId="0" applyFill="1" applyBorder="1" applyAlignment="1">
      <alignment horizontal="center" vertical="center"/>
    </xf>
    <xf numFmtId="0" fontId="0" fillId="15" borderId="40" xfId="0" applyFill="1" applyBorder="1" applyAlignment="1">
      <alignment horizontal="center" vertical="center"/>
    </xf>
    <xf numFmtId="0" fontId="0" fillId="3" borderId="0" xfId="0" applyFill="1" applyAlignment="1">
      <alignment horizontal="center"/>
    </xf>
    <xf numFmtId="0" fontId="0" fillId="3" borderId="0" xfId="0" applyFill="1"/>
    <xf numFmtId="2" fontId="0" fillId="3" borderId="0" xfId="0" applyNumberFormat="1" applyFill="1" applyAlignment="1">
      <alignment horizontal="right" vertical="center" indent="1"/>
    </xf>
    <xf numFmtId="0" fontId="0" fillId="3" borderId="0" xfId="0" applyFill="1" applyAlignment="1">
      <alignment horizontal="left" indent="1"/>
    </xf>
    <xf numFmtId="0" fontId="0" fillId="16" borderId="40" xfId="0" applyFill="1" applyBorder="1" applyAlignment="1">
      <alignment horizontal="center" vertical="center"/>
    </xf>
    <xf numFmtId="0" fontId="0" fillId="12" borderId="0" xfId="0" applyFill="1" applyAlignment="1">
      <alignment horizontal="center"/>
    </xf>
    <xf numFmtId="0" fontId="0" fillId="17" borderId="0" xfId="0" applyFill="1" applyAlignment="1">
      <alignment horizontal="center"/>
    </xf>
    <xf numFmtId="0" fontId="0" fillId="17" borderId="0" xfId="0" applyFill="1"/>
    <xf numFmtId="2" fontId="0" fillId="17" borderId="0" xfId="0" applyNumberFormat="1" applyFill="1" applyAlignment="1">
      <alignment horizontal="right" vertical="center" indent="1"/>
    </xf>
    <xf numFmtId="0" fontId="0" fillId="17" borderId="0" xfId="0" applyFill="1" applyAlignment="1">
      <alignment horizontal="left" indent="1"/>
    </xf>
    <xf numFmtId="0" fontId="0" fillId="2" borderId="0" xfId="0" applyFill="1" applyAlignment="1">
      <alignment horizontal="center"/>
    </xf>
    <xf numFmtId="0" fontId="0" fillId="10" borderId="40" xfId="0" applyFill="1" applyBorder="1" applyAlignment="1">
      <alignment horizontal="center" vertical="center"/>
    </xf>
    <xf numFmtId="0" fontId="0" fillId="14" borderId="0" xfId="0" applyFill="1" applyBorder="1" applyAlignment="1">
      <alignment horizontal="center"/>
    </xf>
    <xf numFmtId="2" fontId="0" fillId="14" borderId="0" xfId="0" applyNumberFormat="1" applyFill="1" applyAlignment="1">
      <alignment horizontal="right" vertical="center" indent="1"/>
    </xf>
    <xf numFmtId="0" fontId="0" fillId="14" borderId="0" xfId="0" applyFill="1" applyAlignment="1">
      <alignment horizontal="left" indent="1"/>
    </xf>
    <xf numFmtId="0" fontId="0" fillId="18" borderId="0" xfId="0" applyFill="1" applyBorder="1" applyAlignment="1">
      <alignment horizontal="center"/>
    </xf>
    <xf numFmtId="0" fontId="0" fillId="18" borderId="56" xfId="0" applyFill="1" applyBorder="1" applyAlignment="1" applyProtection="1">
      <alignment vertical="center"/>
      <protection locked="0"/>
    </xf>
    <xf numFmtId="2" fontId="0" fillId="18" borderId="0" xfId="0" applyNumberFormat="1" applyFill="1" applyAlignment="1">
      <alignment horizontal="right" vertical="center" indent="1"/>
    </xf>
    <xf numFmtId="0" fontId="0" fillId="18" borderId="0" xfId="0" applyFill="1" applyAlignment="1">
      <alignment horizontal="left" indent="1"/>
    </xf>
    <xf numFmtId="0" fontId="0" fillId="3" borderId="0" xfId="0" applyFill="1" applyBorder="1" applyAlignment="1">
      <alignment horizontal="center"/>
    </xf>
    <xf numFmtId="0" fontId="0" fillId="3" borderId="0" xfId="0" applyFill="1" applyBorder="1"/>
    <xf numFmtId="0" fontId="19" fillId="3" borderId="0" xfId="0" applyNumberFormat="1" applyFont="1" applyFill="1" applyAlignment="1">
      <alignment vertical="center"/>
    </xf>
    <xf numFmtId="0" fontId="19" fillId="2" borderId="0" xfId="0" applyNumberFormat="1" applyFont="1" applyFill="1" applyBorder="1" applyAlignment="1">
      <alignment vertical="center"/>
    </xf>
    <xf numFmtId="6" fontId="25" fillId="3" borderId="0" xfId="0" applyNumberFormat="1" applyFont="1" applyFill="1" applyBorder="1" applyAlignment="1">
      <alignment vertical="center"/>
    </xf>
    <xf numFmtId="0" fontId="25" fillId="3" borderId="0" xfId="0" applyFont="1" applyFill="1" applyBorder="1" applyAlignment="1">
      <alignment vertical="center"/>
    </xf>
    <xf numFmtId="0" fontId="20" fillId="0" borderId="0" xfId="0" applyFont="1" applyAlignment="1">
      <alignment vertical="justify" wrapText="1"/>
    </xf>
    <xf numFmtId="0" fontId="20" fillId="0" borderId="0" xfId="0" applyFont="1" applyAlignment="1">
      <alignment vertical="justify"/>
    </xf>
    <xf numFmtId="0" fontId="0" fillId="11" borderId="40" xfId="0" applyFont="1" applyFill="1" applyBorder="1" applyAlignment="1" applyProtection="1">
      <alignment vertical="center"/>
      <protection locked="0"/>
    </xf>
    <xf numFmtId="0" fontId="0" fillId="19" borderId="0" xfId="0" applyFill="1" applyAlignment="1">
      <alignment horizontal="center"/>
    </xf>
    <xf numFmtId="0" fontId="0" fillId="19" borderId="40" xfId="0" applyFill="1" applyBorder="1" applyAlignment="1" applyProtection="1">
      <alignment vertical="center"/>
      <protection locked="0"/>
    </xf>
    <xf numFmtId="44" fontId="0" fillId="19" borderId="40" xfId="0" applyNumberFormat="1" applyFill="1" applyBorder="1" applyAlignment="1" applyProtection="1">
      <alignment horizontal="right" vertical="center" indent="1"/>
      <protection locked="0"/>
    </xf>
    <xf numFmtId="49" fontId="25" fillId="19" borderId="40" xfId="0" applyNumberFormat="1" applyFont="1" applyFill="1" applyBorder="1" applyAlignment="1" applyProtection="1">
      <alignment horizontal="left" vertical="center" indent="1"/>
      <protection locked="0"/>
    </xf>
    <xf numFmtId="0" fontId="0" fillId="20" borderId="0" xfId="0" applyFill="1" applyBorder="1" applyAlignment="1">
      <alignment horizontal="center"/>
    </xf>
    <xf numFmtId="0" fontId="0" fillId="20" borderId="56" xfId="0" applyFill="1" applyBorder="1" applyAlignment="1" applyProtection="1">
      <alignment vertical="center"/>
      <protection locked="0"/>
    </xf>
    <xf numFmtId="2" fontId="0" fillId="20" borderId="0" xfId="0" applyNumberFormat="1" applyFill="1" applyAlignment="1">
      <alignment horizontal="right" vertical="center" indent="1"/>
    </xf>
    <xf numFmtId="0" fontId="0" fillId="20" borderId="0" xfId="0" applyFill="1" applyAlignment="1">
      <alignment horizontal="left" indent="1"/>
    </xf>
    <xf numFmtId="0" fontId="0" fillId="21" borderId="0" xfId="0" applyFill="1" applyAlignment="1">
      <alignment horizontal="center"/>
    </xf>
    <xf numFmtId="0" fontId="0" fillId="21" borderId="0" xfId="0" applyFill="1"/>
    <xf numFmtId="2" fontId="0" fillId="21" borderId="0" xfId="0" applyNumberFormat="1" applyFill="1" applyAlignment="1">
      <alignment horizontal="right" vertical="center" indent="1"/>
    </xf>
    <xf numFmtId="0" fontId="0" fillId="21" borderId="0" xfId="0" applyFill="1" applyAlignment="1">
      <alignment horizontal="left" indent="1"/>
    </xf>
    <xf numFmtId="0" fontId="0" fillId="16" borderId="0" xfId="0" applyFill="1" applyAlignment="1">
      <alignment horizontal="center"/>
    </xf>
    <xf numFmtId="0" fontId="0" fillId="16" borderId="40" xfId="0" applyFill="1" applyBorder="1" applyAlignment="1" applyProtection="1">
      <alignment vertical="center"/>
      <protection locked="0"/>
    </xf>
    <xf numFmtId="0" fontId="0" fillId="14" borderId="0" xfId="0" applyFill="1"/>
    <xf numFmtId="0" fontId="0" fillId="22" borderId="0" xfId="0" applyFill="1" applyBorder="1" applyAlignment="1">
      <alignment horizontal="center"/>
    </xf>
    <xf numFmtId="0" fontId="0" fillId="22" borderId="0" xfId="0" applyFill="1"/>
    <xf numFmtId="2" fontId="0" fillId="22" borderId="0" xfId="0" applyNumberFormat="1" applyFill="1" applyAlignment="1">
      <alignment horizontal="right" vertical="center" indent="1"/>
    </xf>
    <xf numFmtId="0" fontId="0" fillId="22" borderId="0" xfId="0" applyFill="1" applyAlignment="1">
      <alignment horizontal="left" indent="1"/>
    </xf>
    <xf numFmtId="0" fontId="19" fillId="3" borderId="0" xfId="0" applyFont="1" applyFill="1" applyAlignment="1">
      <alignment horizontal="center" vertical="center"/>
    </xf>
    <xf numFmtId="0" fontId="8" fillId="3" borderId="0" xfId="1" applyFill="1" applyBorder="1" applyAlignment="1">
      <alignment horizontal="center" vertical="center"/>
    </xf>
    <xf numFmtId="0" fontId="19" fillId="3" borderId="0" xfId="0" applyFont="1" applyFill="1" applyBorder="1" applyAlignment="1">
      <alignment horizontal="center" vertical="center"/>
    </xf>
    <xf numFmtId="0" fontId="21" fillId="2" borderId="0" xfId="0" applyFont="1" applyFill="1" applyBorder="1" applyAlignment="1">
      <alignment horizontal="center" vertical="center"/>
    </xf>
    <xf numFmtId="0" fontId="19" fillId="2" borderId="0" xfId="0" applyFont="1" applyFill="1" applyBorder="1" applyAlignment="1">
      <alignment horizontal="center" vertical="center"/>
    </xf>
    <xf numFmtId="14" fontId="19" fillId="3" borderId="0" xfId="0" applyNumberFormat="1" applyFont="1" applyFill="1" applyAlignment="1">
      <alignment horizontal="center" vertical="center"/>
    </xf>
    <xf numFmtId="164" fontId="19" fillId="3" borderId="0" xfId="0" applyNumberFormat="1" applyFont="1" applyFill="1" applyAlignment="1">
      <alignment horizontal="center" vertical="center"/>
    </xf>
    <xf numFmtId="166" fontId="19" fillId="3" borderId="0" xfId="0" applyNumberFormat="1" applyFont="1" applyFill="1" applyBorder="1" applyAlignment="1">
      <alignment horizontal="center" vertical="center"/>
    </xf>
    <xf numFmtId="0" fontId="19" fillId="0" borderId="0" xfId="0" applyFont="1" applyAlignment="1">
      <alignment horizontal="center" vertical="center"/>
    </xf>
    <xf numFmtId="165" fontId="19" fillId="3" borderId="0" xfId="0" applyNumberFormat="1" applyFont="1" applyFill="1" applyAlignment="1">
      <alignment horizontal="center" vertical="center"/>
    </xf>
    <xf numFmtId="0" fontId="19" fillId="0" borderId="0" xfId="0" applyFont="1" applyAlignment="1">
      <alignment horizontal="left" vertical="center"/>
    </xf>
    <xf numFmtId="0" fontId="20" fillId="0" borderId="0" xfId="0" applyFont="1" applyBorder="1" applyAlignment="1">
      <alignment horizontal="center" vertical="center"/>
    </xf>
    <xf numFmtId="0" fontId="59" fillId="2" borderId="0" xfId="0" applyFont="1" applyFill="1" applyBorder="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8" fontId="22" fillId="0" borderId="0" xfId="0" applyNumberFormat="1" applyFont="1" applyAlignment="1">
      <alignment horizontal="center" vertical="center" wrapText="1"/>
    </xf>
    <xf numFmtId="0" fontId="58" fillId="0" borderId="0" xfId="0" applyFont="1" applyAlignment="1">
      <alignment horizontal="center" vertical="center"/>
    </xf>
    <xf numFmtId="0" fontId="0" fillId="2" borderId="0" xfId="0" applyFill="1" applyAlignment="1">
      <alignment horizontal="left" vertical="center"/>
    </xf>
    <xf numFmtId="0" fontId="0" fillId="3" borderId="0" xfId="0" applyFill="1" applyAlignment="1">
      <alignment horizontal="center" vertical="center"/>
    </xf>
    <xf numFmtId="0" fontId="20" fillId="2" borderId="28" xfId="0" applyFont="1" applyFill="1" applyBorder="1" applyAlignment="1">
      <alignment horizontal="center" vertical="center" wrapText="1"/>
    </xf>
    <xf numFmtId="0" fontId="19" fillId="2" borderId="1" xfId="0" applyFont="1" applyFill="1" applyBorder="1" applyAlignment="1">
      <alignment horizontal="center" vertical="center"/>
    </xf>
    <xf numFmtId="0" fontId="21" fillId="2" borderId="2" xfId="0" applyFont="1" applyFill="1" applyBorder="1" applyAlignment="1">
      <alignment horizontal="center"/>
    </xf>
    <xf numFmtId="0" fontId="24" fillId="3" borderId="0" xfId="0" applyFont="1" applyFill="1" applyAlignment="1">
      <alignment horizontal="center" vertical="center"/>
    </xf>
    <xf numFmtId="0" fontId="20" fillId="2" borderId="0" xfId="0" applyFont="1" applyFill="1" applyAlignment="1">
      <alignment horizontal="left" vertical="center" wrapText="1"/>
    </xf>
    <xf numFmtId="0" fontId="24" fillId="3" borderId="3"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19" xfId="0" applyFont="1" applyFill="1" applyBorder="1" applyAlignment="1">
      <alignment horizontal="center" vertical="center"/>
    </xf>
    <xf numFmtId="0" fontId="24" fillId="2" borderId="1" xfId="0" applyFont="1" applyFill="1" applyBorder="1" applyAlignment="1">
      <alignment horizontal="center" vertical="center"/>
    </xf>
    <xf numFmtId="14" fontId="19" fillId="3" borderId="0" xfId="0" applyNumberFormat="1" applyFont="1" applyFill="1" applyBorder="1" applyAlignment="1">
      <alignment horizontal="center" vertical="center"/>
    </xf>
    <xf numFmtId="14" fontId="19" fillId="3" borderId="19" xfId="0" applyNumberFormat="1" applyFont="1" applyFill="1" applyBorder="1" applyAlignment="1">
      <alignment horizontal="center" vertical="center"/>
    </xf>
    <xf numFmtId="0" fontId="21" fillId="2" borderId="0" xfId="0" applyFont="1" applyFill="1" applyBorder="1" applyAlignment="1">
      <alignment horizontal="left" vertical="center"/>
    </xf>
    <xf numFmtId="0" fontId="27" fillId="3" borderId="0" xfId="0" applyFont="1" applyFill="1" applyBorder="1" applyAlignment="1">
      <alignment horizontal="center" vertical="center"/>
    </xf>
    <xf numFmtId="0" fontId="27" fillId="3" borderId="19" xfId="0" applyFont="1" applyFill="1" applyBorder="1" applyAlignment="1">
      <alignment horizontal="center" vertical="center"/>
    </xf>
    <xf numFmtId="0" fontId="20" fillId="2" borderId="2" xfId="0" applyFont="1" applyFill="1" applyBorder="1" applyAlignment="1">
      <alignment horizontal="center" vertical="center"/>
    </xf>
    <xf numFmtId="0" fontId="19" fillId="2" borderId="0" xfId="0" applyFont="1" applyFill="1" applyBorder="1" applyAlignment="1">
      <alignment horizontal="left" vertical="center"/>
    </xf>
    <xf numFmtId="0" fontId="60" fillId="3" borderId="0" xfId="0" applyFont="1" applyFill="1" applyBorder="1" applyAlignment="1">
      <alignment horizontal="center" vertical="center" wrapText="1"/>
    </xf>
    <xf numFmtId="14" fontId="20" fillId="3" borderId="0" xfId="0" applyNumberFormat="1" applyFont="1" applyFill="1" applyBorder="1" applyAlignment="1">
      <alignment horizontal="center" vertical="center"/>
    </xf>
    <xf numFmtId="14" fontId="20" fillId="3" borderId="19" xfId="0" applyNumberFormat="1" applyFont="1" applyFill="1" applyBorder="1" applyAlignment="1">
      <alignment horizontal="center" vertical="center"/>
    </xf>
    <xf numFmtId="0" fontId="19" fillId="4" borderId="26" xfId="0" applyFont="1" applyFill="1" applyBorder="1" applyAlignment="1">
      <alignment horizontal="center" vertical="center"/>
    </xf>
    <xf numFmtId="0" fontId="19" fillId="4" borderId="27" xfId="0" applyFont="1" applyFill="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20" fillId="0" borderId="9" xfId="0" applyFont="1" applyBorder="1" applyAlignment="1">
      <alignment horizontal="center"/>
    </xf>
    <xf numFmtId="0" fontId="20" fillId="3" borderId="0" xfId="0" applyFont="1" applyFill="1" applyBorder="1" applyAlignment="1">
      <alignment horizontal="center" vertical="center"/>
    </xf>
    <xf numFmtId="0" fontId="20" fillId="3" borderId="19" xfId="0" applyFont="1" applyFill="1" applyBorder="1" applyAlignment="1">
      <alignment horizontal="center" vertical="center"/>
    </xf>
    <xf numFmtId="0" fontId="19" fillId="0" borderId="19" xfId="0" applyFont="1" applyBorder="1" applyAlignment="1">
      <alignment vertical="center"/>
    </xf>
    <xf numFmtId="0" fontId="19" fillId="2" borderId="0" xfId="0" applyFont="1" applyFill="1" applyBorder="1" applyAlignment="1">
      <alignment horizontal="center" vertical="center" wrapText="1"/>
    </xf>
    <xf numFmtId="0" fontId="0" fillId="2" borderId="0" xfId="0" applyFill="1" applyAlignment="1">
      <alignment horizontal="center" vertical="center"/>
    </xf>
    <xf numFmtId="0" fontId="2" fillId="2" borderId="0" xfId="0" applyFont="1" applyFill="1" applyBorder="1" applyAlignment="1">
      <alignment horizontal="left" vertical="center" wrapText="1"/>
    </xf>
    <xf numFmtId="0" fontId="19" fillId="2"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60" fillId="0" borderId="0" xfId="0" applyFont="1" applyAlignment="1">
      <alignment horizontal="center"/>
    </xf>
    <xf numFmtId="0" fontId="60" fillId="2" borderId="0" xfId="0" applyFont="1" applyFill="1" applyAlignment="1">
      <alignment horizontal="center"/>
    </xf>
    <xf numFmtId="0" fontId="19" fillId="0" borderId="0" xfId="0" applyFont="1" applyBorder="1" applyAlignment="1">
      <alignment horizontal="center" vertical="center"/>
    </xf>
    <xf numFmtId="6" fontId="53" fillId="3" borderId="3" xfId="0" applyNumberFormat="1" applyFont="1" applyFill="1" applyBorder="1" applyAlignment="1">
      <alignment horizontal="center" vertical="center"/>
    </xf>
    <xf numFmtId="6" fontId="53" fillId="3" borderId="0" xfId="0" applyNumberFormat="1" applyFont="1" applyFill="1" applyBorder="1" applyAlignment="1">
      <alignment horizontal="center" vertical="center"/>
    </xf>
    <xf numFmtId="0" fontId="20" fillId="2" borderId="0" xfId="0" applyFont="1" applyFill="1" applyBorder="1" applyAlignment="1">
      <alignment horizontal="center" vertical="center"/>
    </xf>
    <xf numFmtId="0" fontId="0" fillId="3" borderId="0" xfId="0" applyFill="1" applyBorder="1" applyAlignment="1">
      <alignment horizontal="center" vertical="center"/>
    </xf>
    <xf numFmtId="0" fontId="19" fillId="3" borderId="0" xfId="0" applyFont="1" applyFill="1" applyBorder="1" applyAlignment="1">
      <alignment horizontal="center" vertical="center" wrapText="1"/>
    </xf>
    <xf numFmtId="0" fontId="19" fillId="2" borderId="0" xfId="0" applyFont="1" applyFill="1" applyBorder="1" applyAlignment="1">
      <alignment horizontal="center" vertical="top" wrapText="1"/>
    </xf>
    <xf numFmtId="0" fontId="23" fillId="2" borderId="0" xfId="0" applyFont="1" applyFill="1" applyBorder="1" applyAlignment="1">
      <alignment horizontal="center" vertical="center"/>
    </xf>
    <xf numFmtId="0" fontId="19" fillId="2" borderId="0" xfId="0" applyFont="1" applyFill="1" applyBorder="1" applyAlignment="1">
      <alignment horizontal="left" vertical="center" wrapText="1"/>
    </xf>
    <xf numFmtId="0" fontId="23" fillId="2" borderId="0" xfId="0" applyFont="1" applyFill="1" applyBorder="1" applyAlignment="1">
      <alignment horizontal="center" vertical="center" wrapText="1"/>
    </xf>
    <xf numFmtId="0" fontId="24" fillId="2" borderId="0" xfId="0" applyFont="1" applyFill="1" applyAlignment="1">
      <alignment horizontal="center" vertical="center"/>
    </xf>
    <xf numFmtId="0" fontId="20" fillId="0" borderId="0" xfId="0" applyFont="1" applyAlignment="1">
      <alignment horizontal="justify" vertical="center" wrapText="1"/>
    </xf>
    <xf numFmtId="0" fontId="0" fillId="0" borderId="0" xfId="0" applyAlignment="1">
      <alignment horizontal="justify" vertical="center" wrapText="1"/>
    </xf>
    <xf numFmtId="0" fontId="20" fillId="0" borderId="0" xfId="0" applyFont="1" applyAlignment="1">
      <alignment horizontal="justify" vertical="justify" wrapText="1"/>
    </xf>
    <xf numFmtId="0" fontId="20" fillId="0" borderId="0" xfId="0" applyFont="1" applyAlignment="1">
      <alignment horizontal="justify" vertical="justify"/>
    </xf>
    <xf numFmtId="0" fontId="20" fillId="0" borderId="0" xfId="0" applyFont="1" applyAlignment="1">
      <alignment vertical="center"/>
    </xf>
    <xf numFmtId="0" fontId="64" fillId="0" borderId="0" xfId="0" applyFont="1" applyAlignment="1">
      <alignment horizontal="justify" vertical="center" wrapText="1"/>
    </xf>
    <xf numFmtId="0" fontId="29" fillId="0" borderId="0" xfId="0" applyFont="1" applyAlignment="1">
      <alignment horizontal="left" vertical="justify" wrapText="1" indent="1"/>
    </xf>
    <xf numFmtId="0" fontId="20" fillId="0" borderId="0" xfId="0" applyFont="1" applyAlignment="1">
      <alignment horizontal="justify" vertical="top" wrapText="1"/>
    </xf>
    <xf numFmtId="0" fontId="20" fillId="0" borderId="0" xfId="0" applyFont="1" applyAlignment="1">
      <alignment horizontal="justify" vertical="top"/>
    </xf>
    <xf numFmtId="0" fontId="20" fillId="0" borderId="0" xfId="0" applyFont="1" applyAlignment="1">
      <alignment horizontal="justify" vertical="center"/>
    </xf>
    <xf numFmtId="0" fontId="61" fillId="7" borderId="0" xfId="0" applyFont="1" applyFill="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44" fillId="0" borderId="1" xfId="0" applyFont="1" applyBorder="1" applyAlignment="1" applyProtection="1">
      <alignment horizontal="center" vertical="center"/>
      <protection locked="0"/>
    </xf>
    <xf numFmtId="0" fontId="34" fillId="6" borderId="0" xfId="0" applyNumberFormat="1" applyFont="1" applyFill="1" applyBorder="1" applyAlignment="1" applyProtection="1">
      <alignment horizontal="left" vertical="center"/>
      <protection locked="0"/>
    </xf>
    <xf numFmtId="0" fontId="34" fillId="6" borderId="1" xfId="0" applyNumberFormat="1" applyFont="1" applyFill="1" applyBorder="1" applyAlignment="1" applyProtection="1">
      <alignment horizontal="left" vertical="center"/>
      <protection locked="0"/>
    </xf>
    <xf numFmtId="14" fontId="62" fillId="6" borderId="0" xfId="0" applyNumberFormat="1" applyFont="1" applyFill="1" applyBorder="1" applyAlignment="1" applyProtection="1">
      <alignment horizontal="left" vertical="center"/>
      <protection locked="0"/>
    </xf>
    <xf numFmtId="14" fontId="62" fillId="6" borderId="1" xfId="0" applyNumberFormat="1" applyFont="1" applyFill="1" applyBorder="1" applyAlignment="1" applyProtection="1">
      <alignment horizontal="left" vertical="center"/>
      <protection locked="0"/>
    </xf>
    <xf numFmtId="0" fontId="34" fillId="3" borderId="0" xfId="0" applyFont="1" applyFill="1" applyBorder="1" applyAlignment="1" applyProtection="1">
      <alignment horizontal="center"/>
      <protection locked="0"/>
    </xf>
    <xf numFmtId="0" fontId="34" fillId="3" borderId="19" xfId="0" applyFont="1" applyFill="1" applyBorder="1" applyAlignment="1" applyProtection="1">
      <alignment horizontal="center"/>
      <protection locked="0"/>
    </xf>
    <xf numFmtId="49" fontId="0" fillId="0" borderId="14" xfId="0" applyNumberFormat="1"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0" borderId="21" xfId="0" applyNumberFormat="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2" fontId="0" fillId="0" borderId="12"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22" xfId="0" applyNumberFormat="1" applyBorder="1" applyAlignment="1" applyProtection="1">
      <alignment horizontal="center" vertical="center" wrapText="1"/>
      <protection locked="0"/>
    </xf>
    <xf numFmtId="4" fontId="0" fillId="0" borderId="17" xfId="0" applyNumberFormat="1" applyBorder="1" applyAlignment="1" applyProtection="1">
      <alignment horizontal="center" vertical="center" wrapText="1"/>
    </xf>
    <xf numFmtId="4" fontId="0" fillId="0" borderId="20" xfId="0" applyNumberFormat="1" applyBorder="1" applyAlignment="1" applyProtection="1">
      <alignment horizontal="center" vertical="center" wrapText="1"/>
    </xf>
    <xf numFmtId="4" fontId="0" fillId="0" borderId="24" xfId="0" applyNumberFormat="1" applyBorder="1" applyAlignment="1" applyProtection="1">
      <alignment horizontal="center" vertical="center" wrapText="1"/>
    </xf>
    <xf numFmtId="0" fontId="0" fillId="3" borderId="0" xfId="0" applyFont="1" applyFill="1" applyBorder="1" applyAlignment="1" applyProtection="1">
      <alignment horizontal="center"/>
      <protection locked="0"/>
    </xf>
    <xf numFmtId="0" fontId="0" fillId="3" borderId="32" xfId="0" applyFont="1" applyFill="1" applyBorder="1" applyAlignment="1" applyProtection="1">
      <alignment horizontal="center"/>
      <protection locked="0"/>
    </xf>
    <xf numFmtId="166" fontId="0" fillId="3" borderId="0" xfId="0" applyNumberFormat="1" applyFill="1" applyBorder="1" applyAlignment="1" applyProtection="1">
      <alignment horizontal="center"/>
      <protection locked="0"/>
    </xf>
    <xf numFmtId="166" fontId="0" fillId="3" borderId="32" xfId="0" applyNumberFormat="1" applyFill="1" applyBorder="1" applyAlignment="1" applyProtection="1">
      <alignment horizontal="center"/>
      <protection locked="0"/>
    </xf>
    <xf numFmtId="49" fontId="7" fillId="3" borderId="14" xfId="0" applyNumberFormat="1" applyFont="1" applyFill="1" applyBorder="1" applyAlignment="1" applyProtection="1">
      <alignment horizontal="center" vertical="center" wrapText="1"/>
      <protection locked="0"/>
    </xf>
    <xf numFmtId="49" fontId="7" fillId="3" borderId="18" xfId="0" applyNumberFormat="1" applyFont="1" applyFill="1" applyBorder="1" applyAlignment="1" applyProtection="1">
      <alignment horizontal="center" vertical="center" wrapText="1"/>
      <protection locked="0"/>
    </xf>
    <xf numFmtId="49" fontId="7" fillId="3" borderId="21" xfId="0" applyNumberFormat="1" applyFont="1" applyFill="1" applyBorder="1" applyAlignment="1" applyProtection="1">
      <alignment horizontal="center" vertical="center" wrapText="1"/>
      <protection locked="0"/>
    </xf>
    <xf numFmtId="2" fontId="0" fillId="3" borderId="12" xfId="0" applyNumberFormat="1" applyFill="1" applyBorder="1" applyAlignment="1" applyProtection="1">
      <alignment horizontal="center" vertical="center" wrapText="1"/>
      <protection locked="0"/>
    </xf>
    <xf numFmtId="2" fontId="0" fillId="3" borderId="13" xfId="0" applyNumberFormat="1" applyFill="1" applyBorder="1" applyAlignment="1" applyProtection="1">
      <alignment horizontal="center" vertical="center" wrapText="1"/>
      <protection locked="0"/>
    </xf>
    <xf numFmtId="2" fontId="0" fillId="3" borderId="22" xfId="0" applyNumberFormat="1" applyFill="1" applyBorder="1" applyAlignment="1" applyProtection="1">
      <alignment horizontal="center" vertical="center" wrapText="1"/>
      <protection locked="0"/>
    </xf>
    <xf numFmtId="167" fontId="0" fillId="3" borderId="12" xfId="0" applyNumberFormat="1" applyFill="1" applyBorder="1" applyAlignment="1" applyProtection="1">
      <alignment horizontal="center" vertical="center" wrapText="1"/>
      <protection locked="0"/>
    </xf>
    <xf numFmtId="167" fontId="0" fillId="3" borderId="13" xfId="0" applyNumberFormat="1" applyFill="1" applyBorder="1" applyAlignment="1" applyProtection="1">
      <alignment horizontal="center" vertical="center" wrapText="1"/>
      <protection locked="0"/>
    </xf>
    <xf numFmtId="167" fontId="0" fillId="3" borderId="22" xfId="0" applyNumberFormat="1" applyFill="1" applyBorder="1" applyAlignment="1" applyProtection="1">
      <alignment horizontal="center" vertical="center" wrapText="1"/>
      <protection locked="0"/>
    </xf>
    <xf numFmtId="0" fontId="0" fillId="3" borderId="0" xfId="0" applyFont="1" applyFill="1" applyBorder="1" applyAlignment="1" applyProtection="1">
      <alignment horizontal="center" wrapText="1"/>
      <protection locked="0"/>
    </xf>
    <xf numFmtId="0" fontId="0" fillId="3" borderId="32" xfId="0" applyFont="1" applyFill="1" applyBorder="1" applyAlignment="1" applyProtection="1">
      <alignment horizontal="center" wrapText="1"/>
      <protection locked="0"/>
    </xf>
    <xf numFmtId="49" fontId="0" fillId="0" borderId="0" xfId="0" applyNumberFormat="1" applyBorder="1" applyAlignment="1" applyProtection="1">
      <alignment horizontal="left" vertical="center" wrapText="1"/>
      <protection locked="0"/>
    </xf>
    <xf numFmtId="0" fontId="20" fillId="3" borderId="13" xfId="0" applyFont="1" applyFill="1" applyBorder="1" applyAlignment="1" applyProtection="1">
      <alignment horizontal="center" vertical="center" wrapText="1"/>
      <protection locked="0"/>
    </xf>
    <xf numFmtId="0" fontId="20" fillId="3" borderId="22" xfId="0" applyFont="1" applyFill="1" applyBorder="1" applyAlignment="1" applyProtection="1">
      <alignment horizontal="center" vertical="center" wrapText="1"/>
      <protection locked="0"/>
    </xf>
    <xf numFmtId="9" fontId="6" fillId="3" borderId="12" xfId="7" applyFont="1" applyFill="1" applyBorder="1" applyAlignment="1" applyProtection="1">
      <alignment horizontal="center" vertical="center" wrapText="1"/>
      <protection locked="0"/>
    </xf>
    <xf numFmtId="9" fontId="6" fillId="3" borderId="13" xfId="7" applyFont="1" applyFill="1" applyBorder="1" applyAlignment="1" applyProtection="1">
      <alignment horizontal="center" vertical="center" wrapText="1"/>
      <protection locked="0"/>
    </xf>
    <xf numFmtId="9" fontId="6" fillId="3" borderId="22" xfId="7" applyFont="1" applyFill="1" applyBorder="1" applyAlignment="1" applyProtection="1">
      <alignment horizontal="center" vertical="center" wrapText="1"/>
      <protection locked="0"/>
    </xf>
    <xf numFmtId="4" fontId="0" fillId="3" borderId="17" xfId="0" applyNumberFormat="1" applyFill="1" applyBorder="1" applyAlignment="1" applyProtection="1">
      <alignment horizontal="center" vertical="center" wrapText="1"/>
    </xf>
    <xf numFmtId="4" fontId="0" fillId="3" borderId="20" xfId="0" applyNumberFormat="1" applyFill="1" applyBorder="1" applyAlignment="1" applyProtection="1">
      <alignment horizontal="center" vertical="center" wrapText="1"/>
    </xf>
    <xf numFmtId="4" fontId="0" fillId="3" borderId="24" xfId="0" applyNumberFormat="1" applyFill="1" applyBorder="1" applyAlignment="1" applyProtection="1">
      <alignment horizontal="center" vertical="center" wrapText="1"/>
    </xf>
    <xf numFmtId="0" fontId="0" fillId="3" borderId="13"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34" fillId="2" borderId="0" xfId="0" applyFont="1" applyFill="1" applyBorder="1" applyAlignment="1">
      <alignment horizontal="justify" vertical="center" wrapText="1"/>
    </xf>
    <xf numFmtId="0" fontId="34" fillId="2" borderId="0" xfId="0" applyFont="1" applyFill="1" applyAlignment="1">
      <alignment horizontal="justify" vertical="center" wrapText="1"/>
    </xf>
    <xf numFmtId="0" fontId="34" fillId="0" borderId="0" xfId="0" applyFont="1" applyAlignment="1">
      <alignment horizontal="justify" vertical="center" wrapText="1"/>
    </xf>
    <xf numFmtId="0" fontId="0" fillId="2" borderId="0" xfId="0" applyFill="1" applyBorder="1" applyAlignment="1">
      <alignment horizontal="center" vertical="center"/>
    </xf>
    <xf numFmtId="0" fontId="24" fillId="2" borderId="0" xfId="0" applyFont="1" applyFill="1" applyBorder="1" applyAlignment="1">
      <alignment horizontal="center" vertical="center"/>
    </xf>
    <xf numFmtId="0" fontId="19" fillId="2" borderId="0" xfId="0" applyFont="1" applyFill="1" applyBorder="1" applyAlignment="1">
      <alignment horizontal="center"/>
    </xf>
    <xf numFmtId="0" fontId="19" fillId="2" borderId="0" xfId="0" applyFont="1" applyFill="1" applyBorder="1" applyAlignment="1">
      <alignment horizontal="center" wrapText="1"/>
    </xf>
    <xf numFmtId="0" fontId="53" fillId="2" borderId="0" xfId="0" applyFont="1" applyFill="1" applyBorder="1" applyAlignment="1">
      <alignment horizontal="center" vertical="center"/>
    </xf>
    <xf numFmtId="0" fontId="63" fillId="4" borderId="0" xfId="0" applyFont="1" applyFill="1" applyBorder="1" applyAlignment="1">
      <alignment horizontal="left" vertical="center"/>
    </xf>
    <xf numFmtId="0" fontId="0" fillId="4" borderId="0" xfId="0" applyFill="1" applyBorder="1" applyAlignment="1">
      <alignment horizontal="left" vertical="center"/>
    </xf>
    <xf numFmtId="0" fontId="63" fillId="4" borderId="0" xfId="0" applyFont="1" applyFill="1" applyBorder="1" applyAlignment="1">
      <alignment horizontal="justify" vertical="center" wrapText="1"/>
    </xf>
    <xf numFmtId="4" fontId="0" fillId="3" borderId="10" xfId="0" applyNumberFormat="1" applyFill="1" applyBorder="1" applyAlignment="1" applyProtection="1">
      <alignment horizontal="center" vertical="center" wrapText="1"/>
    </xf>
    <xf numFmtId="4" fontId="0" fillId="3" borderId="13" xfId="0" applyNumberFormat="1" applyFill="1" applyBorder="1" applyAlignment="1" applyProtection="1">
      <alignment horizontal="center" vertical="center" wrapText="1"/>
    </xf>
    <xf numFmtId="4" fontId="0" fillId="3" borderId="37" xfId="0" applyNumberFormat="1" applyFill="1" applyBorder="1" applyAlignment="1" applyProtection="1">
      <alignment horizontal="center" vertical="center" wrapText="1"/>
    </xf>
    <xf numFmtId="4" fontId="0" fillId="0" borderId="13" xfId="0" applyNumberFormat="1" applyBorder="1" applyAlignment="1" applyProtection="1">
      <alignment horizontal="center" vertical="center" wrapText="1"/>
    </xf>
    <xf numFmtId="0" fontId="0" fillId="2" borderId="10"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37" xfId="0" applyFill="1" applyBorder="1" applyAlignment="1" applyProtection="1">
      <alignment horizontal="center" vertical="center"/>
      <protection locked="0"/>
    </xf>
    <xf numFmtId="49" fontId="7" fillId="3" borderId="10" xfId="0" applyNumberFormat="1" applyFont="1" applyFill="1" applyBorder="1" applyAlignment="1" applyProtection="1">
      <alignment horizontal="center" vertical="center" wrapText="1"/>
      <protection locked="0"/>
    </xf>
    <xf numFmtId="49" fontId="7" fillId="3" borderId="13" xfId="0" applyNumberFormat="1" applyFont="1" applyFill="1" applyBorder="1" applyAlignment="1" applyProtection="1">
      <alignment horizontal="center" vertical="center" wrapText="1"/>
      <protection locked="0"/>
    </xf>
    <xf numFmtId="49" fontId="7" fillId="3" borderId="37" xfId="0" applyNumberFormat="1" applyFont="1" applyFill="1" applyBorder="1" applyAlignment="1" applyProtection="1">
      <alignment horizontal="center" vertical="center" wrapText="1"/>
      <protection locked="0"/>
    </xf>
    <xf numFmtId="2" fontId="0" fillId="3" borderId="10" xfId="0" applyNumberFormat="1" applyFill="1" applyBorder="1" applyAlignment="1" applyProtection="1">
      <alignment horizontal="center" vertical="center" wrapText="1"/>
      <protection locked="0"/>
    </xf>
    <xf numFmtId="2" fontId="0" fillId="3" borderId="37" xfId="0" applyNumberFormat="1" applyFill="1" applyBorder="1" applyAlignment="1" applyProtection="1">
      <alignment horizontal="center" vertical="center" wrapText="1"/>
      <protection locked="0"/>
    </xf>
    <xf numFmtId="167" fontId="0" fillId="3" borderId="10" xfId="0" applyNumberFormat="1" applyFill="1" applyBorder="1" applyAlignment="1" applyProtection="1">
      <alignment horizontal="center" vertical="center" wrapText="1"/>
      <protection locked="0"/>
    </xf>
    <xf numFmtId="167" fontId="0" fillId="3" borderId="37" xfId="0" applyNumberFormat="1" applyFill="1" applyBorder="1" applyAlignment="1" applyProtection="1">
      <alignment horizontal="center" vertical="center" wrapText="1"/>
      <protection locked="0"/>
    </xf>
    <xf numFmtId="167" fontId="0" fillId="0" borderId="13" xfId="0" applyNumberFormat="1" applyBorder="1" applyAlignment="1" applyProtection="1">
      <alignment horizontal="center" vertical="center" wrapText="1"/>
      <protection locked="0"/>
    </xf>
    <xf numFmtId="9" fontId="6" fillId="0" borderId="13" xfId="7" applyFont="1" applyBorder="1" applyAlignment="1" applyProtection="1">
      <alignment horizontal="center" vertical="center" wrapText="1"/>
      <protection locked="0"/>
    </xf>
    <xf numFmtId="9" fontId="6" fillId="3" borderId="10" xfId="7" applyFont="1" applyFill="1" applyBorder="1" applyAlignment="1" applyProtection="1">
      <alignment horizontal="center" vertical="center" wrapText="1"/>
      <protection locked="0"/>
    </xf>
    <xf numFmtId="9" fontId="6" fillId="3" borderId="37" xfId="7" applyFont="1" applyFill="1" applyBorder="1" applyAlignment="1" applyProtection="1">
      <alignment horizontal="center" vertical="center" wrapText="1"/>
      <protection locked="0"/>
    </xf>
    <xf numFmtId="2" fontId="0" fillId="0" borderId="10"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167" fontId="0" fillId="0" borderId="10" xfId="0" applyNumberFormat="1" applyBorder="1" applyAlignment="1" applyProtection="1">
      <alignment horizontal="center" vertical="center" wrapText="1"/>
      <protection locked="0"/>
    </xf>
    <xf numFmtId="167" fontId="0" fillId="0" borderId="37" xfId="0" applyNumberFormat="1" applyBorder="1" applyAlignment="1" applyProtection="1">
      <alignment horizontal="center" vertical="center" wrapText="1"/>
      <protection locked="0"/>
    </xf>
    <xf numFmtId="9" fontId="6" fillId="0" borderId="10" xfId="7" applyFont="1" applyBorder="1" applyAlignment="1" applyProtection="1">
      <alignment horizontal="center" vertical="center" wrapText="1"/>
      <protection locked="0"/>
    </xf>
    <xf numFmtId="9" fontId="6" fillId="0" borderId="37" xfId="7" applyFont="1" applyBorder="1" applyAlignment="1" applyProtection="1">
      <alignment horizontal="center" vertical="center" wrapText="1"/>
      <protection locked="0"/>
    </xf>
    <xf numFmtId="0" fontId="49" fillId="2" borderId="0" xfId="0" applyFont="1" applyFill="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0" fillId="3" borderId="37" xfId="0" applyFill="1" applyBorder="1" applyAlignment="1" applyProtection="1">
      <alignment horizontal="center" vertical="center" wrapText="1"/>
      <protection locked="0"/>
    </xf>
    <xf numFmtId="4" fontId="0" fillId="0" borderId="10" xfId="0" applyNumberFormat="1" applyBorder="1" applyAlignment="1" applyProtection="1">
      <alignment horizontal="center" vertical="center" wrapText="1"/>
    </xf>
    <xf numFmtId="4" fontId="0" fillId="0" borderId="37" xfId="0" applyNumberFormat="1" applyBorder="1" applyAlignment="1" applyProtection="1">
      <alignment horizontal="center" vertical="center" wrapText="1"/>
    </xf>
    <xf numFmtId="49" fontId="7" fillId="0" borderId="10" xfId="0" applyNumberFormat="1" applyFont="1" applyBorder="1" applyAlignment="1" applyProtection="1">
      <alignment horizontal="center" vertical="center" wrapText="1"/>
      <protection locked="0"/>
    </xf>
    <xf numFmtId="49" fontId="7" fillId="0" borderId="13" xfId="0" applyNumberFormat="1" applyFont="1" applyBorder="1" applyAlignment="1" applyProtection="1">
      <alignment horizontal="center" vertical="center" wrapText="1"/>
      <protection locked="0"/>
    </xf>
    <xf numFmtId="49" fontId="7" fillId="0" borderId="37" xfId="0" applyNumberFormat="1" applyFont="1" applyBorder="1" applyAlignment="1" applyProtection="1">
      <alignment horizontal="center" vertical="center" wrapText="1"/>
      <protection locked="0"/>
    </xf>
    <xf numFmtId="49" fontId="0" fillId="0" borderId="0" xfId="0" applyNumberFormat="1" applyBorder="1" applyAlignment="1" applyProtection="1">
      <alignment vertical="center" wrapText="1"/>
      <protection locked="0"/>
    </xf>
    <xf numFmtId="49" fontId="0" fillId="0" borderId="13" xfId="0" applyNumberFormat="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56" fillId="0" borderId="0" xfId="0" applyFont="1" applyAlignment="1">
      <alignment horizontal="center"/>
    </xf>
  </cellXfs>
  <cellStyles count="16">
    <cellStyle name="Lien hypertexte" xfId="1" builtinId="8"/>
    <cellStyle name="Lien hypertexte 2" xfId="2"/>
    <cellStyle name="Milliers" xfId="3" builtinId="3"/>
    <cellStyle name="Normal" xfId="0" builtinId="0"/>
    <cellStyle name="Normal 2" xfId="4"/>
    <cellStyle name="Normal 2 2" xfId="5"/>
    <cellStyle name="Normal 3" xfId="6"/>
    <cellStyle name="Pourcentage" xfId="7" builtinId="5"/>
    <cellStyle name="Titre 2" xfId="8"/>
    <cellStyle name="Titre 3" xfId="9"/>
    <cellStyle name="Titre 1 2" xfId="10"/>
    <cellStyle name="Titre 1 2 2" xfId="11"/>
    <cellStyle name="Titre 1 3" xfId="12"/>
    <cellStyle name="Titre 2 2" xfId="13"/>
    <cellStyle name="Titre 2 3" xfId="14"/>
    <cellStyle name="Titre 3 2" xfId="15"/>
  </cellStyles>
  <dxfs count="2">
    <dxf>
      <font>
        <b val="0"/>
        <i/>
        <color theme="4" tint="-0.24994659260841701"/>
      </font>
      <border>
        <top style="medium">
          <color theme="2" tint="-9.9948118533890809E-2"/>
        </top>
        <bottom style="medium">
          <color theme="2" tint="-9.9948118533890809E-2"/>
        </bottom>
      </border>
    </dxf>
    <dxf>
      <font>
        <color theme="3"/>
      </font>
    </dxf>
  </dxfs>
  <tableStyles count="1" defaultTableStyle="TableStyleMedium9" defaultPivotStyle="PivotStyleLight16">
    <tableStyle name="Simple Monthly Budget" pivot="0" count="2">
      <tableStyleElement type="wholeTable" dxfId="1"/>
      <tableStyleElement type="headerRow"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 Id="rId5" Type="http://schemas.openxmlformats.org/officeDocument/2006/relationships/image" Target="../media/image12.jpeg"/><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15.jpeg"/><Relationship Id="rId5" Type="http://schemas.openxmlformats.org/officeDocument/2006/relationships/image" Target="../media/image12.jpeg"/><Relationship Id="rId4"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68</xdr:row>
      <xdr:rowOff>19050</xdr:rowOff>
    </xdr:from>
    <xdr:to>
      <xdr:col>10</xdr:col>
      <xdr:colOff>238125</xdr:colOff>
      <xdr:row>71</xdr:row>
      <xdr:rowOff>38100</xdr:rowOff>
    </xdr:to>
    <xdr:pic>
      <xdr:nvPicPr>
        <xdr:cNvPr id="2079" name="Image 6" descr="Capture.JPG"/>
        <xdr:cNvPicPr>
          <a:picLocks noChangeAspect="1"/>
        </xdr:cNvPicPr>
      </xdr:nvPicPr>
      <xdr:blipFill>
        <a:blip xmlns:r="http://schemas.openxmlformats.org/officeDocument/2006/relationships" r:embed="rId1" cstate="print"/>
        <a:srcRect/>
        <a:stretch>
          <a:fillRect/>
        </a:stretch>
      </xdr:blipFill>
      <xdr:spPr bwMode="auto">
        <a:xfrm>
          <a:off x="381000" y="9134475"/>
          <a:ext cx="6057900" cy="590550"/>
        </a:xfrm>
        <a:prstGeom prst="rect">
          <a:avLst/>
        </a:prstGeom>
        <a:noFill/>
        <a:ln w="9525">
          <a:noFill/>
          <a:miter lim="800000"/>
          <a:headEnd/>
          <a:tailEnd/>
        </a:ln>
      </xdr:spPr>
    </xdr:pic>
    <xdr:clientData/>
  </xdr:twoCellAnchor>
  <xdr:twoCellAnchor editAs="oneCell">
    <xdr:from>
      <xdr:col>1</xdr:col>
      <xdr:colOff>400050</xdr:colOff>
      <xdr:row>0</xdr:row>
      <xdr:rowOff>1</xdr:rowOff>
    </xdr:from>
    <xdr:to>
      <xdr:col>8</xdr:col>
      <xdr:colOff>57150</xdr:colOff>
      <xdr:row>7</xdr:row>
      <xdr:rowOff>35936</xdr:rowOff>
    </xdr:to>
    <xdr:pic>
      <xdr:nvPicPr>
        <xdr:cNvPr id="4" name="Image 3" descr="Capture.JPG"/>
        <xdr:cNvPicPr>
          <a:picLocks noChangeAspect="1"/>
        </xdr:cNvPicPr>
      </xdr:nvPicPr>
      <xdr:blipFill>
        <a:blip xmlns:r="http://schemas.openxmlformats.org/officeDocument/2006/relationships" r:embed="rId2" cstate="print"/>
        <a:stretch>
          <a:fillRect/>
        </a:stretch>
      </xdr:blipFill>
      <xdr:spPr>
        <a:xfrm>
          <a:off x="523875" y="1"/>
          <a:ext cx="5667375" cy="978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333375</xdr:colOff>
      <xdr:row>59</xdr:row>
      <xdr:rowOff>114300</xdr:rowOff>
    </xdr:from>
    <xdr:to>
      <xdr:col>10</xdr:col>
      <xdr:colOff>400050</xdr:colOff>
      <xdr:row>62</xdr:row>
      <xdr:rowOff>133350</xdr:rowOff>
    </xdr:to>
    <xdr:pic>
      <xdr:nvPicPr>
        <xdr:cNvPr id="1057" name="Image 6" descr="Capture.JPG"/>
        <xdr:cNvPicPr>
          <a:picLocks noChangeAspect="1"/>
        </xdr:cNvPicPr>
      </xdr:nvPicPr>
      <xdr:blipFill>
        <a:blip xmlns:r="http://schemas.openxmlformats.org/officeDocument/2006/relationships" r:embed="rId1" cstate="print"/>
        <a:srcRect/>
        <a:stretch>
          <a:fillRect/>
        </a:stretch>
      </xdr:blipFill>
      <xdr:spPr bwMode="auto">
        <a:xfrm>
          <a:off x="447675" y="9039225"/>
          <a:ext cx="6153150" cy="590550"/>
        </a:xfrm>
        <a:prstGeom prst="rect">
          <a:avLst/>
        </a:prstGeom>
        <a:noFill/>
        <a:ln w="9525">
          <a:noFill/>
          <a:miter lim="800000"/>
          <a:headEnd/>
          <a:tailEnd/>
        </a:ln>
      </xdr:spPr>
    </xdr:pic>
    <xdr:clientData/>
  </xdr:twoCellAnchor>
  <xdr:twoCellAnchor editAs="oneCell">
    <xdr:from>
      <xdr:col>1</xdr:col>
      <xdr:colOff>95250</xdr:colOff>
      <xdr:row>0</xdr:row>
      <xdr:rowOff>38100</xdr:rowOff>
    </xdr:from>
    <xdr:to>
      <xdr:col>7</xdr:col>
      <xdr:colOff>1009650</xdr:colOff>
      <xdr:row>9</xdr:row>
      <xdr:rowOff>9525</xdr:rowOff>
    </xdr:to>
    <xdr:pic>
      <xdr:nvPicPr>
        <xdr:cNvPr id="1058" name="Image 3" descr="Capture.JPG"/>
        <xdr:cNvPicPr>
          <a:picLocks noChangeAspect="1"/>
        </xdr:cNvPicPr>
      </xdr:nvPicPr>
      <xdr:blipFill>
        <a:blip xmlns:r="http://schemas.openxmlformats.org/officeDocument/2006/relationships" r:embed="rId2" cstate="print"/>
        <a:srcRect/>
        <a:stretch>
          <a:fillRect/>
        </a:stretch>
      </xdr:blipFill>
      <xdr:spPr bwMode="auto">
        <a:xfrm>
          <a:off x="209550" y="38100"/>
          <a:ext cx="5467350" cy="981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108857</xdr:colOff>
      <xdr:row>49</xdr:row>
      <xdr:rowOff>434070</xdr:rowOff>
    </xdr:from>
    <xdr:to>
      <xdr:col>9</xdr:col>
      <xdr:colOff>35378</xdr:colOff>
      <xdr:row>51</xdr:row>
      <xdr:rowOff>114301</xdr:rowOff>
    </xdr:to>
    <xdr:pic>
      <xdr:nvPicPr>
        <xdr:cNvPr id="3105" name="Image 6" descr="Capture.JPG"/>
        <xdr:cNvPicPr>
          <a:picLocks noChangeAspect="1"/>
        </xdr:cNvPicPr>
      </xdr:nvPicPr>
      <xdr:blipFill>
        <a:blip xmlns:r="http://schemas.openxmlformats.org/officeDocument/2006/relationships" r:embed="rId1" cstate="print"/>
        <a:srcRect/>
        <a:stretch>
          <a:fillRect/>
        </a:stretch>
      </xdr:blipFill>
      <xdr:spPr bwMode="auto">
        <a:xfrm>
          <a:off x="108857" y="9686927"/>
          <a:ext cx="6580414" cy="591911"/>
        </a:xfrm>
        <a:prstGeom prst="rect">
          <a:avLst/>
        </a:prstGeom>
        <a:noFill/>
        <a:ln w="9525">
          <a:noFill/>
          <a:miter lim="800000"/>
          <a:headEnd/>
          <a:tailEnd/>
        </a:ln>
      </xdr:spPr>
    </xdr:pic>
    <xdr:clientData/>
  </xdr:twoCellAnchor>
  <xdr:twoCellAnchor editAs="oneCell">
    <xdr:from>
      <xdr:col>1</xdr:col>
      <xdr:colOff>585108</xdr:colOff>
      <xdr:row>0</xdr:row>
      <xdr:rowOff>27214</xdr:rowOff>
    </xdr:from>
    <xdr:to>
      <xdr:col>8</xdr:col>
      <xdr:colOff>48987</xdr:colOff>
      <xdr:row>4</xdr:row>
      <xdr:rowOff>175532</xdr:rowOff>
    </xdr:to>
    <xdr:pic>
      <xdr:nvPicPr>
        <xdr:cNvPr id="3106" name="Image 7" descr="Capture.JPG"/>
        <xdr:cNvPicPr>
          <a:picLocks noChangeAspect="1"/>
        </xdr:cNvPicPr>
      </xdr:nvPicPr>
      <xdr:blipFill>
        <a:blip xmlns:r="http://schemas.openxmlformats.org/officeDocument/2006/relationships" r:embed="rId2" cstate="print"/>
        <a:srcRect/>
        <a:stretch>
          <a:fillRect/>
        </a:stretch>
      </xdr:blipFill>
      <xdr:spPr bwMode="auto">
        <a:xfrm>
          <a:off x="707572" y="27214"/>
          <a:ext cx="5464629" cy="787854"/>
        </a:xfrm>
        <a:prstGeom prst="rect">
          <a:avLst/>
        </a:prstGeom>
        <a:noFill/>
        <a:ln w="9525">
          <a:noFill/>
          <a:miter lim="800000"/>
          <a:headEnd/>
          <a:tailEnd/>
        </a:ln>
      </xdr:spPr>
    </xdr:pic>
    <xdr:clientData/>
  </xdr:twoCellAnchor>
  <xdr:twoCellAnchor editAs="oneCell">
    <xdr:from>
      <xdr:col>7</xdr:col>
      <xdr:colOff>108857</xdr:colOff>
      <xdr:row>48</xdr:row>
      <xdr:rowOff>76200</xdr:rowOff>
    </xdr:from>
    <xdr:to>
      <xdr:col>8</xdr:col>
      <xdr:colOff>349945</xdr:colOff>
      <xdr:row>49</xdr:row>
      <xdr:rowOff>661459</xdr:rowOff>
    </xdr:to>
    <xdr:pic>
      <xdr:nvPicPr>
        <xdr:cNvPr id="4" name="Image 3" descr="signature.png"/>
        <xdr:cNvPicPr>
          <a:picLocks noChangeAspect="1"/>
        </xdr:cNvPicPr>
      </xdr:nvPicPr>
      <xdr:blipFill>
        <a:blip xmlns:r="http://schemas.openxmlformats.org/officeDocument/2006/relationships" r:embed="rId3" cstate="print"/>
        <a:stretch>
          <a:fillRect/>
        </a:stretch>
      </xdr:blipFill>
      <xdr:spPr>
        <a:xfrm>
          <a:off x="5138057" y="9078686"/>
          <a:ext cx="1351431" cy="7703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1729740</xdr:colOff>
      <xdr:row>112</xdr:row>
      <xdr:rowOff>4570</xdr:rowOff>
    </xdr:from>
    <xdr:to>
      <xdr:col>2</xdr:col>
      <xdr:colOff>2941320</xdr:colOff>
      <xdr:row>115</xdr:row>
      <xdr:rowOff>133501</xdr:rowOff>
    </xdr:to>
    <xdr:pic>
      <xdr:nvPicPr>
        <xdr:cNvPr id="2" name="Image 1" descr="signature.png">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5219700" y="18803110"/>
          <a:ext cx="1211580" cy="677571"/>
        </a:xfrm>
        <a:prstGeom prst="rect">
          <a:avLst/>
        </a:prstGeom>
      </xdr:spPr>
    </xdr:pic>
    <xdr:clientData/>
  </xdr:twoCellAnchor>
  <xdr:twoCellAnchor>
    <xdr:from>
      <xdr:col>0</xdr:col>
      <xdr:colOff>0</xdr:colOff>
      <xdr:row>1</xdr:row>
      <xdr:rowOff>0</xdr:rowOff>
    </xdr:from>
    <xdr:to>
      <xdr:col>0</xdr:col>
      <xdr:colOff>3299461</xdr:colOff>
      <xdr:row>4</xdr:row>
      <xdr:rowOff>3864</xdr:rowOff>
    </xdr:to>
    <xdr:pic>
      <xdr:nvPicPr>
        <xdr:cNvPr id="3" name="Picture 1" descr="Capture"/>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3299461" cy="552504"/>
        </a:xfrm>
        <a:prstGeom prst="rect">
          <a:avLst/>
        </a:prstGeom>
        <a:noFill/>
        <a:ln w="9525">
          <a:noFill/>
          <a:miter lim="800000"/>
          <a:headEnd/>
          <a:tailEnd/>
        </a:ln>
      </xdr:spPr>
    </xdr:pic>
    <xdr:clientData/>
  </xdr:twoCellAnchor>
  <xdr:twoCellAnchor>
    <xdr:from>
      <xdr:col>2</xdr:col>
      <xdr:colOff>152400</xdr:colOff>
      <xdr:row>104</xdr:row>
      <xdr:rowOff>167640</xdr:rowOff>
    </xdr:from>
    <xdr:to>
      <xdr:col>2</xdr:col>
      <xdr:colOff>3032760</xdr:colOff>
      <xdr:row>108</xdr:row>
      <xdr:rowOff>121920</xdr:rowOff>
    </xdr:to>
    <xdr:pic>
      <xdr:nvPicPr>
        <xdr:cNvPr id="4" name="Picture 2" descr="logo4"/>
        <xdr:cNvPicPr>
          <a:picLocks noChangeAspect="1" noChangeArrowheads="1"/>
        </xdr:cNvPicPr>
      </xdr:nvPicPr>
      <xdr:blipFill>
        <a:blip xmlns:r="http://schemas.openxmlformats.org/officeDocument/2006/relationships" r:embed="rId3" cstate="print"/>
        <a:srcRect l="17159" t="40683" r="19772" b="44034"/>
        <a:stretch>
          <a:fillRect/>
        </a:stretch>
      </xdr:blipFill>
      <xdr:spPr bwMode="auto">
        <a:xfrm>
          <a:off x="3642360" y="17503140"/>
          <a:ext cx="2880360" cy="6858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371475</xdr:colOff>
      <xdr:row>1</xdr:row>
      <xdr:rowOff>85725</xdr:rowOff>
    </xdr:from>
    <xdr:to>
      <xdr:col>3</xdr:col>
      <xdr:colOff>619125</xdr:colOff>
      <xdr:row>4</xdr:row>
      <xdr:rowOff>104775</xdr:rowOff>
    </xdr:to>
    <xdr:pic>
      <xdr:nvPicPr>
        <xdr:cNvPr id="4177" name="Image 2" descr="logo.jpg"/>
        <xdr:cNvPicPr>
          <a:picLocks noChangeAspect="1"/>
        </xdr:cNvPicPr>
      </xdr:nvPicPr>
      <xdr:blipFill>
        <a:blip xmlns:r="http://schemas.openxmlformats.org/officeDocument/2006/relationships" r:embed="rId1" cstate="print"/>
        <a:srcRect l="19113" t="23750" r="6650" b="22501"/>
        <a:stretch>
          <a:fillRect/>
        </a:stretch>
      </xdr:blipFill>
      <xdr:spPr bwMode="auto">
        <a:xfrm>
          <a:off x="714375" y="285750"/>
          <a:ext cx="1047750" cy="847725"/>
        </a:xfrm>
        <a:prstGeom prst="rect">
          <a:avLst/>
        </a:prstGeom>
        <a:noFill/>
        <a:ln w="9525">
          <a:noFill/>
          <a:miter lim="800000"/>
          <a:headEnd/>
          <a:tailEnd/>
        </a:ln>
      </xdr:spPr>
    </xdr:pic>
    <xdr:clientData/>
  </xdr:twoCellAnchor>
  <xdr:twoCellAnchor editAs="oneCell">
    <xdr:from>
      <xdr:col>2</xdr:col>
      <xdr:colOff>447675</xdr:colOff>
      <xdr:row>61</xdr:row>
      <xdr:rowOff>95250</xdr:rowOff>
    </xdr:from>
    <xdr:to>
      <xdr:col>2</xdr:col>
      <xdr:colOff>714375</xdr:colOff>
      <xdr:row>62</xdr:row>
      <xdr:rowOff>133350</xdr:rowOff>
    </xdr:to>
    <xdr:pic>
      <xdr:nvPicPr>
        <xdr:cNvPr id="4178" name="Image 11" descr="Location.jpg"/>
        <xdr:cNvPicPr>
          <a:picLocks noChangeAspect="1"/>
        </xdr:cNvPicPr>
      </xdr:nvPicPr>
      <xdr:blipFill>
        <a:blip xmlns:r="http://schemas.openxmlformats.org/officeDocument/2006/relationships" r:embed="rId2" cstate="print"/>
        <a:srcRect/>
        <a:stretch>
          <a:fillRect/>
        </a:stretch>
      </xdr:blipFill>
      <xdr:spPr bwMode="auto">
        <a:xfrm>
          <a:off x="790575" y="12420600"/>
          <a:ext cx="266700" cy="228600"/>
        </a:xfrm>
        <a:prstGeom prst="rect">
          <a:avLst/>
        </a:prstGeom>
        <a:noFill/>
        <a:ln w="9525">
          <a:noFill/>
          <a:miter lim="800000"/>
          <a:headEnd/>
          <a:tailEnd/>
        </a:ln>
      </xdr:spPr>
    </xdr:pic>
    <xdr:clientData/>
  </xdr:twoCellAnchor>
  <xdr:twoCellAnchor editAs="oneCell">
    <xdr:from>
      <xdr:col>3</xdr:col>
      <xdr:colOff>971550</xdr:colOff>
      <xdr:row>61</xdr:row>
      <xdr:rowOff>85725</xdr:rowOff>
    </xdr:from>
    <xdr:to>
      <xdr:col>3</xdr:col>
      <xdr:colOff>1209675</xdr:colOff>
      <xdr:row>62</xdr:row>
      <xdr:rowOff>152400</xdr:rowOff>
    </xdr:to>
    <xdr:pic>
      <xdr:nvPicPr>
        <xdr:cNvPr id="4179" name="Image 12" descr="Email.jpg"/>
        <xdr:cNvPicPr>
          <a:picLocks noChangeAspect="1"/>
        </xdr:cNvPicPr>
      </xdr:nvPicPr>
      <xdr:blipFill>
        <a:blip xmlns:r="http://schemas.openxmlformats.org/officeDocument/2006/relationships" r:embed="rId3" cstate="print"/>
        <a:srcRect/>
        <a:stretch>
          <a:fillRect/>
        </a:stretch>
      </xdr:blipFill>
      <xdr:spPr bwMode="auto">
        <a:xfrm>
          <a:off x="2114550" y="12411075"/>
          <a:ext cx="238125" cy="257175"/>
        </a:xfrm>
        <a:prstGeom prst="rect">
          <a:avLst/>
        </a:prstGeom>
        <a:noFill/>
        <a:ln w="9525">
          <a:noFill/>
          <a:miter lim="800000"/>
          <a:headEnd/>
          <a:tailEnd/>
        </a:ln>
      </xdr:spPr>
    </xdr:pic>
    <xdr:clientData/>
  </xdr:twoCellAnchor>
  <xdr:twoCellAnchor editAs="oneCell">
    <xdr:from>
      <xdr:col>3</xdr:col>
      <xdr:colOff>2419350</xdr:colOff>
      <xdr:row>61</xdr:row>
      <xdr:rowOff>76200</xdr:rowOff>
    </xdr:from>
    <xdr:to>
      <xdr:col>3</xdr:col>
      <xdr:colOff>2657475</xdr:colOff>
      <xdr:row>62</xdr:row>
      <xdr:rowOff>123825</xdr:rowOff>
    </xdr:to>
    <xdr:pic>
      <xdr:nvPicPr>
        <xdr:cNvPr id="4180" name="Image 13" descr="Phone.jpg"/>
        <xdr:cNvPicPr>
          <a:picLocks noChangeAspect="1"/>
        </xdr:cNvPicPr>
      </xdr:nvPicPr>
      <xdr:blipFill>
        <a:blip xmlns:r="http://schemas.openxmlformats.org/officeDocument/2006/relationships" r:embed="rId4" cstate="print"/>
        <a:srcRect/>
        <a:stretch>
          <a:fillRect/>
        </a:stretch>
      </xdr:blipFill>
      <xdr:spPr bwMode="auto">
        <a:xfrm>
          <a:off x="3562350" y="12401550"/>
          <a:ext cx="238125" cy="238125"/>
        </a:xfrm>
        <a:prstGeom prst="rect">
          <a:avLst/>
        </a:prstGeom>
        <a:noFill/>
        <a:ln w="9525">
          <a:noFill/>
          <a:miter lim="800000"/>
          <a:headEnd/>
          <a:tailEnd/>
        </a:ln>
      </xdr:spPr>
    </xdr:pic>
    <xdr:clientData/>
  </xdr:twoCellAnchor>
  <xdr:twoCellAnchor editAs="oneCell">
    <xdr:from>
      <xdr:col>5</xdr:col>
      <xdr:colOff>295275</xdr:colOff>
      <xdr:row>61</xdr:row>
      <xdr:rowOff>123825</xdr:rowOff>
    </xdr:from>
    <xdr:to>
      <xdr:col>5</xdr:col>
      <xdr:colOff>495300</xdr:colOff>
      <xdr:row>62</xdr:row>
      <xdr:rowOff>142875</xdr:rowOff>
    </xdr:to>
    <xdr:pic>
      <xdr:nvPicPr>
        <xdr:cNvPr id="4181" name="Image 14" descr="Website.jpg"/>
        <xdr:cNvPicPr>
          <a:picLocks noChangeAspect="1"/>
        </xdr:cNvPicPr>
      </xdr:nvPicPr>
      <xdr:blipFill>
        <a:blip xmlns:r="http://schemas.openxmlformats.org/officeDocument/2006/relationships" r:embed="rId5" cstate="print"/>
        <a:srcRect/>
        <a:stretch>
          <a:fillRect/>
        </a:stretch>
      </xdr:blipFill>
      <xdr:spPr bwMode="auto">
        <a:xfrm>
          <a:off x="5419725" y="12449175"/>
          <a:ext cx="200025" cy="2095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54429</xdr:colOff>
      <xdr:row>0</xdr:row>
      <xdr:rowOff>10886</xdr:rowOff>
    </xdr:from>
    <xdr:to>
      <xdr:col>8</xdr:col>
      <xdr:colOff>489857</xdr:colOff>
      <xdr:row>8</xdr:row>
      <xdr:rowOff>180398</xdr:rowOff>
    </xdr:to>
    <xdr:pic>
      <xdr:nvPicPr>
        <xdr:cNvPr id="2" name="Image 1" descr="Capture d’écran 2023-09-06 081728.jpg">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54429" y="10886"/>
          <a:ext cx="6645728" cy="1114392"/>
        </a:xfrm>
        <a:prstGeom prst="rect">
          <a:avLst/>
        </a:prstGeom>
      </xdr:spPr>
    </xdr:pic>
    <xdr:clientData/>
  </xdr:twoCellAnchor>
  <xdr:twoCellAnchor editAs="oneCell">
    <xdr:from>
      <xdr:col>0</xdr:col>
      <xdr:colOff>43541</xdr:colOff>
      <xdr:row>53</xdr:row>
      <xdr:rowOff>183471</xdr:rowOff>
    </xdr:from>
    <xdr:to>
      <xdr:col>8</xdr:col>
      <xdr:colOff>468086</xdr:colOff>
      <xdr:row>56</xdr:row>
      <xdr:rowOff>152400</xdr:rowOff>
    </xdr:to>
    <xdr:pic>
      <xdr:nvPicPr>
        <xdr:cNvPr id="3" name="Image 2" descr="Capture d’écran 2023-03-07 111519.jpg"/>
        <xdr:cNvPicPr>
          <a:picLocks noChangeAspect="1"/>
        </xdr:cNvPicPr>
      </xdr:nvPicPr>
      <xdr:blipFill>
        <a:blip xmlns:r="http://schemas.openxmlformats.org/officeDocument/2006/relationships" r:embed="rId2" cstate="print"/>
        <a:stretch>
          <a:fillRect/>
        </a:stretch>
      </xdr:blipFill>
      <xdr:spPr>
        <a:xfrm>
          <a:off x="43541" y="9167451"/>
          <a:ext cx="6634845" cy="51756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66675</xdr:colOff>
      <xdr:row>2</xdr:row>
      <xdr:rowOff>104775</xdr:rowOff>
    </xdr:from>
    <xdr:to>
      <xdr:col>3</xdr:col>
      <xdr:colOff>914400</xdr:colOff>
      <xdr:row>5</xdr:row>
      <xdr:rowOff>28575</xdr:rowOff>
    </xdr:to>
    <xdr:pic>
      <xdr:nvPicPr>
        <xdr:cNvPr id="5201" name="Image 2" descr="logo.jpg"/>
        <xdr:cNvPicPr>
          <a:picLocks noChangeAspect="1"/>
        </xdr:cNvPicPr>
      </xdr:nvPicPr>
      <xdr:blipFill>
        <a:blip xmlns:r="http://schemas.openxmlformats.org/officeDocument/2006/relationships" r:embed="rId1" cstate="print"/>
        <a:srcRect l="19113" t="23750" r="6650" b="22501"/>
        <a:stretch>
          <a:fillRect/>
        </a:stretch>
      </xdr:blipFill>
      <xdr:spPr bwMode="auto">
        <a:xfrm>
          <a:off x="409575" y="533400"/>
          <a:ext cx="1647825" cy="1114425"/>
        </a:xfrm>
        <a:prstGeom prst="rect">
          <a:avLst/>
        </a:prstGeom>
        <a:noFill/>
        <a:ln w="9525">
          <a:noFill/>
          <a:miter lim="800000"/>
          <a:headEnd/>
          <a:tailEnd/>
        </a:ln>
      </xdr:spPr>
    </xdr:pic>
    <xdr:clientData/>
  </xdr:twoCellAnchor>
  <xdr:twoCellAnchor editAs="oneCell">
    <xdr:from>
      <xdr:col>2</xdr:col>
      <xdr:colOff>447675</xdr:colOff>
      <xdr:row>62</xdr:row>
      <xdr:rowOff>123825</xdr:rowOff>
    </xdr:from>
    <xdr:to>
      <xdr:col>2</xdr:col>
      <xdr:colOff>714375</xdr:colOff>
      <xdr:row>63</xdr:row>
      <xdr:rowOff>161925</xdr:rowOff>
    </xdr:to>
    <xdr:pic>
      <xdr:nvPicPr>
        <xdr:cNvPr id="5202" name="Image 3" descr="Location.jpg"/>
        <xdr:cNvPicPr>
          <a:picLocks noChangeAspect="1"/>
        </xdr:cNvPicPr>
      </xdr:nvPicPr>
      <xdr:blipFill>
        <a:blip xmlns:r="http://schemas.openxmlformats.org/officeDocument/2006/relationships" r:embed="rId2" cstate="print"/>
        <a:srcRect/>
        <a:stretch>
          <a:fillRect/>
        </a:stretch>
      </xdr:blipFill>
      <xdr:spPr bwMode="auto">
        <a:xfrm>
          <a:off x="790575" y="13020675"/>
          <a:ext cx="266700" cy="228600"/>
        </a:xfrm>
        <a:prstGeom prst="rect">
          <a:avLst/>
        </a:prstGeom>
        <a:noFill/>
        <a:ln w="9525">
          <a:noFill/>
          <a:miter lim="800000"/>
          <a:headEnd/>
          <a:tailEnd/>
        </a:ln>
      </xdr:spPr>
    </xdr:pic>
    <xdr:clientData/>
  </xdr:twoCellAnchor>
  <xdr:twoCellAnchor editAs="oneCell">
    <xdr:from>
      <xdr:col>3</xdr:col>
      <xdr:colOff>742950</xdr:colOff>
      <xdr:row>62</xdr:row>
      <xdr:rowOff>123825</xdr:rowOff>
    </xdr:from>
    <xdr:to>
      <xdr:col>3</xdr:col>
      <xdr:colOff>981075</xdr:colOff>
      <xdr:row>64</xdr:row>
      <xdr:rowOff>0</xdr:rowOff>
    </xdr:to>
    <xdr:pic>
      <xdr:nvPicPr>
        <xdr:cNvPr id="5203" name="Image 4" descr="Email.jpg"/>
        <xdr:cNvPicPr>
          <a:picLocks noChangeAspect="1"/>
        </xdr:cNvPicPr>
      </xdr:nvPicPr>
      <xdr:blipFill>
        <a:blip xmlns:r="http://schemas.openxmlformats.org/officeDocument/2006/relationships" r:embed="rId3" cstate="print"/>
        <a:srcRect/>
        <a:stretch>
          <a:fillRect/>
        </a:stretch>
      </xdr:blipFill>
      <xdr:spPr bwMode="auto">
        <a:xfrm>
          <a:off x="1885950" y="13020675"/>
          <a:ext cx="238125" cy="257175"/>
        </a:xfrm>
        <a:prstGeom prst="rect">
          <a:avLst/>
        </a:prstGeom>
        <a:noFill/>
        <a:ln w="9525">
          <a:noFill/>
          <a:miter lim="800000"/>
          <a:headEnd/>
          <a:tailEnd/>
        </a:ln>
      </xdr:spPr>
    </xdr:pic>
    <xdr:clientData/>
  </xdr:twoCellAnchor>
  <xdr:twoCellAnchor editAs="oneCell">
    <xdr:from>
      <xdr:col>3</xdr:col>
      <xdr:colOff>2190750</xdr:colOff>
      <xdr:row>62</xdr:row>
      <xdr:rowOff>104775</xdr:rowOff>
    </xdr:from>
    <xdr:to>
      <xdr:col>3</xdr:col>
      <xdr:colOff>2428875</xdr:colOff>
      <xdr:row>63</xdr:row>
      <xdr:rowOff>152400</xdr:rowOff>
    </xdr:to>
    <xdr:pic>
      <xdr:nvPicPr>
        <xdr:cNvPr id="5204" name="Image 5" descr="Phone.jpg"/>
        <xdr:cNvPicPr>
          <a:picLocks noChangeAspect="1"/>
        </xdr:cNvPicPr>
      </xdr:nvPicPr>
      <xdr:blipFill>
        <a:blip xmlns:r="http://schemas.openxmlformats.org/officeDocument/2006/relationships" r:embed="rId4" cstate="print"/>
        <a:srcRect/>
        <a:stretch>
          <a:fillRect/>
        </a:stretch>
      </xdr:blipFill>
      <xdr:spPr bwMode="auto">
        <a:xfrm>
          <a:off x="3333750" y="13001625"/>
          <a:ext cx="238125" cy="238125"/>
        </a:xfrm>
        <a:prstGeom prst="rect">
          <a:avLst/>
        </a:prstGeom>
        <a:noFill/>
        <a:ln w="9525">
          <a:noFill/>
          <a:miter lim="800000"/>
          <a:headEnd/>
          <a:tailEnd/>
        </a:ln>
      </xdr:spPr>
    </xdr:pic>
    <xdr:clientData/>
  </xdr:twoCellAnchor>
  <xdr:twoCellAnchor editAs="oneCell">
    <xdr:from>
      <xdr:col>5</xdr:col>
      <xdr:colOff>114300</xdr:colOff>
      <xdr:row>62</xdr:row>
      <xdr:rowOff>171450</xdr:rowOff>
    </xdr:from>
    <xdr:to>
      <xdr:col>5</xdr:col>
      <xdr:colOff>323850</xdr:colOff>
      <xdr:row>64</xdr:row>
      <xdr:rowOff>0</xdr:rowOff>
    </xdr:to>
    <xdr:pic>
      <xdr:nvPicPr>
        <xdr:cNvPr id="5205" name="Image 6" descr="Website.jpg"/>
        <xdr:cNvPicPr>
          <a:picLocks noChangeAspect="1"/>
        </xdr:cNvPicPr>
      </xdr:nvPicPr>
      <xdr:blipFill>
        <a:blip xmlns:r="http://schemas.openxmlformats.org/officeDocument/2006/relationships" r:embed="rId5" cstate="print"/>
        <a:srcRect/>
        <a:stretch>
          <a:fillRect/>
        </a:stretch>
      </xdr:blipFill>
      <xdr:spPr bwMode="auto">
        <a:xfrm>
          <a:off x="5238750" y="13068300"/>
          <a:ext cx="209550" cy="2095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114300</xdr:rowOff>
    </xdr:from>
    <xdr:to>
      <xdr:col>6</xdr:col>
      <xdr:colOff>447675</xdr:colOff>
      <xdr:row>23</xdr:row>
      <xdr:rowOff>85725</xdr:rowOff>
    </xdr:to>
    <xdr:pic>
      <xdr:nvPicPr>
        <xdr:cNvPr id="6193" name="Image 1" descr="RAPPEL SEANCE.jpg"/>
        <xdr:cNvPicPr>
          <a:picLocks noChangeAspect="1"/>
        </xdr:cNvPicPr>
      </xdr:nvPicPr>
      <xdr:blipFill>
        <a:blip xmlns:r="http://schemas.openxmlformats.org/officeDocument/2006/relationships" r:embed="rId1" cstate="print"/>
        <a:srcRect/>
        <a:stretch>
          <a:fillRect/>
        </a:stretch>
      </xdr:blipFill>
      <xdr:spPr bwMode="auto">
        <a:xfrm>
          <a:off x="1000125" y="304800"/>
          <a:ext cx="4019550" cy="4162425"/>
        </a:xfrm>
        <a:prstGeom prst="rect">
          <a:avLst/>
        </a:prstGeom>
        <a:noFill/>
        <a:ln w="9525">
          <a:noFill/>
          <a:miter lim="800000"/>
          <a:headEnd/>
          <a:tailEnd/>
        </a:ln>
      </xdr:spPr>
    </xdr:pic>
    <xdr:clientData/>
  </xdr:twoCellAnchor>
  <xdr:oneCellAnchor>
    <xdr:from>
      <xdr:col>2</xdr:col>
      <xdr:colOff>361950</xdr:colOff>
      <xdr:row>15</xdr:row>
      <xdr:rowOff>9525</xdr:rowOff>
    </xdr:from>
    <xdr:ext cx="2686049" cy="274819"/>
    <xdr:sp macro="" textlink="'MINI NOEL'!H25">
      <xdr:nvSpPr>
        <xdr:cNvPr id="3" name="ZoneTexte 2"/>
        <xdr:cNvSpPr txBox="1"/>
      </xdr:nvSpPr>
      <xdr:spPr>
        <a:xfrm>
          <a:off x="1885950" y="2867025"/>
          <a:ext cx="2686049" cy="27481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fld id="{C7A71A04-16D3-4131-A5BA-8F74CD122A5F}" type="TxLink">
            <a:rPr lang="fr-FR" sz="1200" b="1">
              <a:solidFill>
                <a:schemeClr val="tx1">
                  <a:lumMod val="65000"/>
                  <a:lumOff val="35000"/>
                </a:schemeClr>
              </a:solidFill>
              <a:latin typeface="GeosansLight" pitchFamily="2" charset="0"/>
            </a:rPr>
            <a:pPr/>
            <a:t> </a:t>
          </a:fld>
          <a:endParaRPr lang="fr-FR" sz="1200" b="1">
            <a:solidFill>
              <a:schemeClr val="tx1">
                <a:lumMod val="65000"/>
                <a:lumOff val="35000"/>
              </a:schemeClr>
            </a:solidFill>
            <a:latin typeface="GeosansLight" pitchFamily="2" charset="0"/>
          </a:endParaRPr>
        </a:p>
      </xdr:txBody>
    </xdr:sp>
    <xdr:clientData/>
  </xdr:oneCellAnchor>
  <xdr:twoCellAnchor>
    <xdr:from>
      <xdr:col>2</xdr:col>
      <xdr:colOff>381000</xdr:colOff>
      <xdr:row>12</xdr:row>
      <xdr:rowOff>47625</xdr:rowOff>
    </xdr:from>
    <xdr:to>
      <xdr:col>6</xdr:col>
      <xdr:colOff>76200</xdr:colOff>
      <xdr:row>13</xdr:row>
      <xdr:rowOff>114300</xdr:rowOff>
    </xdr:to>
    <xdr:sp macro="" textlink="'MINI NOEL'!D25">
      <xdr:nvSpPr>
        <xdr:cNvPr id="4" name="ZoneTexte 3"/>
        <xdr:cNvSpPr txBox="1"/>
      </xdr:nvSpPr>
      <xdr:spPr>
        <a:xfrm>
          <a:off x="1905000" y="2333625"/>
          <a:ext cx="2743200" cy="257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fld id="{43862825-D670-4939-B7D0-2560D3F0CDB3}" type="TxLink">
            <a:rPr lang="fr-FR" sz="1200" b="1">
              <a:solidFill>
                <a:schemeClr val="tx1">
                  <a:lumMod val="65000"/>
                  <a:lumOff val="35000"/>
                </a:schemeClr>
              </a:solidFill>
              <a:latin typeface="GeosansLight" pitchFamily="2" charset="0"/>
            </a:rPr>
            <a:pPr/>
            <a:t> </a:t>
          </a:fld>
          <a:endParaRPr lang="fr-FR" sz="1200" b="1">
            <a:solidFill>
              <a:schemeClr val="tx1">
                <a:lumMod val="65000"/>
                <a:lumOff val="35000"/>
              </a:schemeClr>
            </a:solidFill>
            <a:latin typeface="GeosansLight" pitchFamily="2"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ES%20ESSENTIELS/GRAND%20LIVRE%20RECETTES%20&amp;%20DEPENSES%2020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lin/AppData/Roaming/Microsoft/Excel/GRAND%20LIVRE%20RECETTES%20&amp;%20DEPENSES%202020%20maj%2021%2011%2020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OMMAIRE"/>
      <sheetName val="CALENDRIER 2020"/>
      <sheetName val="DONNEES"/>
      <sheetName val="BASE CLIENTS"/>
      <sheetName val="BASE PRODUITS"/>
      <sheetName val="BASE FACTURATION"/>
      <sheetName val="CONTRAT"/>
      <sheetName val="ACCOMPTE"/>
      <sheetName val="FACTURE"/>
      <sheetName val="RECAP"/>
      <sheetName val="RECAPITULATIF REEL"/>
      <sheetName val="ENTREES 2020"/>
      <sheetName val="MAI 2020"/>
      <sheetName val="JUIN 2020"/>
      <sheetName val="JUILLET 2020"/>
      <sheetName val="JANVIER 2020"/>
      <sheetName val="FEVRIER 2020"/>
      <sheetName val="MARS 2019"/>
      <sheetName val="AVRIL 2020"/>
      <sheetName val="AOUT 2020"/>
      <sheetName val="SEPTEMBRE 2020"/>
      <sheetName val="OCTOBRE 2019"/>
      <sheetName val="NOVEMBRE 2020"/>
      <sheetName val="DECEMBRE 2020"/>
      <sheetName val="SUIVI BONS CADEAUX"/>
      <sheetName val="BILAN 2019"/>
      <sheetName val="BILAN 2018"/>
      <sheetName val="ESTIMATION BENEF"/>
      <sheetName val="PRIX DE REVIENT D'UNE SEANCE"/>
      <sheetName val="CONTRAT BON CADEAU"/>
      <sheetName val="CONTRAT CASTING CALL"/>
      <sheetName val="ETSY"/>
      <sheetName val="Feuil1"/>
      <sheetName val="Feuil2"/>
    </sheetNames>
    <sheetDataSet>
      <sheetData sheetId="0" refreshError="1"/>
      <sheetData sheetId="1" refreshError="1"/>
      <sheetData sheetId="2" refreshError="1"/>
      <sheetData sheetId="3"/>
      <sheetData sheetId="4">
        <row r="7">
          <cell r="A7" t="str">
            <v>Référence produit</v>
          </cell>
          <cell r="B7" t="str">
            <v>Description</v>
          </cell>
          <cell r="C7" t="str">
            <v>Prix de vente € HT</v>
          </cell>
          <cell r="D7" t="str">
            <v>Remarques</v>
          </cell>
        </row>
        <row r="8">
          <cell r="A8" t="str">
            <v>P1</v>
          </cell>
          <cell r="B8" t="str">
            <v>SEANCE GROSSESSE  PACKAGE 1 PETIT PRIX</v>
          </cell>
          <cell r="C8">
            <v>150</v>
          </cell>
          <cell r="D8" t="str">
            <v>10 PHOTOS / 45 MIN-1H</v>
          </cell>
        </row>
        <row r="9">
          <cell r="A9" t="str">
            <v>P2</v>
          </cell>
          <cell r="B9" t="str">
            <v>SEANCE GROSSESSE  PACKAGE 2 PLAISIR</v>
          </cell>
          <cell r="C9">
            <v>200</v>
          </cell>
          <cell r="D9" t="str">
            <v>20 PHOTOS / 1H-1H30</v>
          </cell>
        </row>
        <row r="10">
          <cell r="A10" t="str">
            <v>P3</v>
          </cell>
          <cell r="B10" t="str">
            <v>SEANCE GROSSESSE  PACKAGE 3 INTENSE</v>
          </cell>
          <cell r="C10">
            <v>250</v>
          </cell>
          <cell r="D10" t="str">
            <v>30 PHOTOS / 1H-01H30</v>
          </cell>
        </row>
        <row r="11">
          <cell r="A11" t="str">
            <v>P4</v>
          </cell>
          <cell r="B11" t="str">
            <v>SEANCE GROSSESSE EFFECTUEE REDUCTION SUR SEANCE NAISSANCE</v>
          </cell>
          <cell r="C11">
            <v>0</v>
          </cell>
          <cell r="D11" t="str">
            <v>5 photos offertes</v>
          </cell>
        </row>
        <row r="12">
          <cell r="A12" t="str">
            <v>P5</v>
          </cell>
          <cell r="B12" t="str">
            <v>SEANCE MATERNITE PACKAKE 1 PETIT PRIX</v>
          </cell>
          <cell r="C12">
            <v>100</v>
          </cell>
          <cell r="D12" t="str">
            <v>10 PHOTOS / 30 MIN</v>
          </cell>
        </row>
        <row r="13">
          <cell r="A13" t="str">
            <v>P6</v>
          </cell>
          <cell r="B13" t="str">
            <v>SEANCE MATERNITE PACKAGE 2 PLAISIR</v>
          </cell>
          <cell r="C13">
            <v>150</v>
          </cell>
          <cell r="D13" t="str">
            <v>20 PHOTOS / 1H</v>
          </cell>
        </row>
        <row r="14">
          <cell r="A14" t="str">
            <v>P7</v>
          </cell>
          <cell r="B14" t="str">
            <v>SEANCE MATERNITE PACKAGE 3 INTENSE</v>
          </cell>
          <cell r="C14">
            <v>200</v>
          </cell>
          <cell r="D14" t="str">
            <v>30 PHOTOS / 1H</v>
          </cell>
        </row>
        <row r="15">
          <cell r="A15" t="str">
            <v>P8</v>
          </cell>
          <cell r="B15" t="str">
            <v>SEANCE MATERNITE EFFECTUEE REDUCTION SUR SEANCE NAISSANCE</v>
          </cell>
          <cell r="C15">
            <v>-50</v>
          </cell>
          <cell r="D15" t="str">
            <v>REDUCTION</v>
          </cell>
        </row>
        <row r="16">
          <cell r="A16" t="str">
            <v>P9</v>
          </cell>
          <cell r="B16" t="str">
            <v>SEANCE NAISSANCE PACKAGE 1 PETIT PRIX</v>
          </cell>
          <cell r="C16">
            <v>200</v>
          </cell>
          <cell r="D16" t="str">
            <v>10 PHOTOS / 2 H</v>
          </cell>
        </row>
        <row r="17">
          <cell r="A17" t="str">
            <v>P10</v>
          </cell>
          <cell r="B17" t="str">
            <v>SEANCE NAISSANCE PACKAGE 2 PLAISIR</v>
          </cell>
          <cell r="C17">
            <v>250</v>
          </cell>
          <cell r="D17" t="str">
            <v>20 PHOTOS / 2-3H</v>
          </cell>
        </row>
        <row r="18">
          <cell r="A18" t="str">
            <v>P11</v>
          </cell>
          <cell r="B18" t="str">
            <v>SEANCE NAISSANCE PACKAGE 3 INTENSE</v>
          </cell>
          <cell r="C18">
            <v>300</v>
          </cell>
          <cell r="D18" t="str">
            <v>30 PHOTOS / 3-4H</v>
          </cell>
        </row>
        <row r="19">
          <cell r="A19" t="str">
            <v>P12</v>
          </cell>
          <cell r="B19" t="str">
            <v>OFFRE ENCORE UNE FOIS: (forfait plaisir ou intense)</v>
          </cell>
          <cell r="C19">
            <v>0</v>
          </cell>
          <cell r="D19" t="str">
            <v>5 photos offertes</v>
          </cell>
        </row>
        <row r="20">
          <cell r="A20" t="str">
            <v>P13</v>
          </cell>
          <cell r="B20" t="str">
            <v>suivi bebe premiere année</v>
          </cell>
          <cell r="C20">
            <v>800</v>
          </cell>
          <cell r="D20" t="str">
            <v>12 SEANCES , CHOIX 4 PHOTOS + TABLEAU</v>
          </cell>
        </row>
        <row r="21">
          <cell r="A21" t="str">
            <v>P14</v>
          </cell>
          <cell r="B21" t="str">
            <v>SEANCE BEBE ENFANT PACKAGE 1 PETIT PRIX</v>
          </cell>
          <cell r="C21">
            <v>150</v>
          </cell>
          <cell r="D21" t="str">
            <v>10 PHOTOS / 1 H</v>
          </cell>
        </row>
        <row r="22">
          <cell r="A22" t="str">
            <v>P15</v>
          </cell>
          <cell r="B22" t="str">
            <v>SEANCE BEBE PACKAGE 2 PLAISIR</v>
          </cell>
          <cell r="C22">
            <v>200</v>
          </cell>
          <cell r="D22" t="str">
            <v>20 PHTOS/ 1H30</v>
          </cell>
        </row>
        <row r="23">
          <cell r="A23" t="str">
            <v>P16</v>
          </cell>
          <cell r="B23" t="str">
            <v>SEANCE BEBE PACKAGE 3 INTENSE</v>
          </cell>
          <cell r="C23">
            <v>250</v>
          </cell>
          <cell r="D23" t="str">
            <v>30 PHOTOS: 2H</v>
          </cell>
        </row>
        <row r="24">
          <cell r="A24" t="str">
            <v>P17</v>
          </cell>
        </row>
        <row r="25">
          <cell r="A25" t="str">
            <v>P18</v>
          </cell>
          <cell r="B25" t="str">
            <v>PRIX SPECIAL : INTEGRALITE DES PHOTOS</v>
          </cell>
          <cell r="C25">
            <v>150</v>
          </cell>
          <cell r="D25" t="str">
            <v>RESTE PHOTO GRANDE FORMULE</v>
          </cell>
        </row>
        <row r="26">
          <cell r="A26" t="str">
            <v>P19</v>
          </cell>
          <cell r="B26" t="str">
            <v>PRIX SPECIAL : INTEGRALITE DES PHOTOS</v>
          </cell>
          <cell r="C26">
            <v>100</v>
          </cell>
          <cell r="D26" t="str">
            <v>RESTE PHOTO PETITE FORMULE</v>
          </cell>
        </row>
        <row r="28">
          <cell r="A28" t="str">
            <v>P21</v>
          </cell>
          <cell r="B28" t="str">
            <v>SEANCE FAMILLE PACKAGE 1 PETIT PRIX</v>
          </cell>
          <cell r="C28">
            <v>150</v>
          </cell>
          <cell r="D28" t="str">
            <v>10 PHOTOS / 30 MIN</v>
          </cell>
        </row>
        <row r="29">
          <cell r="A29" t="str">
            <v>P22</v>
          </cell>
          <cell r="B29" t="str">
            <v>SEANCE FAMILLE PACKAGE 2 PLAISIR</v>
          </cell>
          <cell r="C29">
            <v>200</v>
          </cell>
          <cell r="D29" t="str">
            <v>20 PHOTOS / 1H</v>
          </cell>
        </row>
        <row r="30">
          <cell r="A30" t="str">
            <v>P23</v>
          </cell>
          <cell r="B30" t="str">
            <v>SEANCE FAMILLE PACKAGE 3 INTENSE</v>
          </cell>
          <cell r="C30">
            <v>250</v>
          </cell>
          <cell r="D30" t="str">
            <v>30 PHOTOS / 1H</v>
          </cell>
        </row>
        <row r="31">
          <cell r="A31" t="str">
            <v>P24</v>
          </cell>
        </row>
        <row r="32">
          <cell r="A32" t="str">
            <v>P25</v>
          </cell>
          <cell r="B32" t="str">
            <v>ACTIVITE ANNEXE BANDES DESSINES</v>
          </cell>
          <cell r="C32">
            <v>75</v>
          </cell>
          <cell r="D32" t="str">
            <v>dizaine de photos à fournir: 1 coul et 1 N&amp;B</v>
          </cell>
        </row>
        <row r="33">
          <cell r="A33" t="str">
            <v>P26</v>
          </cell>
          <cell r="B33" t="str">
            <v>ACTIVITE ANNEXE CALENDRIERS</v>
          </cell>
          <cell r="C33">
            <v>75</v>
          </cell>
          <cell r="D33" t="str">
            <v>RETRACAGE 1ere année bébé: déco à faire valider</v>
          </cell>
        </row>
        <row r="34">
          <cell r="A34" t="str">
            <v>P27</v>
          </cell>
          <cell r="B34" t="str">
            <v>ACTIVITE ANNEXE CARTES</v>
          </cell>
          <cell r="C34">
            <v>50</v>
          </cell>
          <cell r="D34" t="str">
            <v>FAIRE PART, INVITATIONS,…</v>
          </cell>
        </row>
        <row r="35">
          <cell r="A35" t="str">
            <v>P28</v>
          </cell>
          <cell r="B35" t="str">
            <v>ACTIVITE ANNEXE MONTAGES</v>
          </cell>
          <cell r="C35">
            <v>50</v>
          </cell>
          <cell r="D35" t="str">
            <v>SELON l'humeur</v>
          </cell>
        </row>
        <row r="36">
          <cell r="A36" t="str">
            <v>P29</v>
          </cell>
          <cell r="B36" t="str">
            <v>MINI SEANCES  CLASSIQUE AVEC THEME AU CHOIX</v>
          </cell>
          <cell r="C36">
            <v>60</v>
          </cell>
          <cell r="D36" t="str">
            <v>30 MIN / 8 PHOTOS</v>
          </cell>
        </row>
        <row r="37">
          <cell r="A37" t="str">
            <v>P30</v>
          </cell>
          <cell r="B37" t="str">
            <v>AJOUT PHOTO AU FORFAIT LA PHOTO</v>
          </cell>
          <cell r="C37">
            <v>10</v>
          </cell>
          <cell r="D37" t="str">
            <v>LA PHOTO</v>
          </cell>
        </row>
        <row r="38">
          <cell r="A38" t="str">
            <v>P31</v>
          </cell>
          <cell r="B38" t="str">
            <v>AJOUT PHOTO AU FORFAIT PACK DE 5</v>
          </cell>
          <cell r="C38">
            <v>40</v>
          </cell>
          <cell r="D38" t="str">
            <v>LES 5 PHOTOS</v>
          </cell>
        </row>
        <row r="39">
          <cell r="A39" t="str">
            <v>P32</v>
          </cell>
          <cell r="B39" t="str">
            <v>AJOUT DE PHOTOS AU FORFAIT PACK DE 10</v>
          </cell>
          <cell r="C39">
            <v>80</v>
          </cell>
          <cell r="D39" t="str">
            <v>LES 10 PHOTOS</v>
          </cell>
        </row>
        <row r="40">
          <cell r="A40" t="str">
            <v>P33</v>
          </cell>
          <cell r="B40" t="str">
            <v>MINI SEANCE SPECIAL</v>
          </cell>
          <cell r="C40">
            <v>70</v>
          </cell>
          <cell r="D40" t="str">
            <v>30 MIN / 10 PHOTOS</v>
          </cell>
        </row>
        <row r="41">
          <cell r="A41" t="str">
            <v>P34</v>
          </cell>
          <cell r="B41" t="str">
            <v>MINI SEANCE DE PRESTIGE</v>
          </cell>
          <cell r="C41">
            <v>80</v>
          </cell>
          <cell r="D41" t="str">
            <v>40 MIN / 15 PHOTOS</v>
          </cell>
        </row>
        <row r="42">
          <cell r="A42" t="str">
            <v>P35</v>
          </cell>
          <cell r="B42" t="str">
            <v>OPTION AUTORISATION PUBLICATION</v>
          </cell>
          <cell r="C42">
            <v>20</v>
          </cell>
          <cell r="D42" t="str">
            <v>2 PHOTOS OFFERTES</v>
          </cell>
        </row>
        <row r="43">
          <cell r="A43" t="str">
            <v>P36</v>
          </cell>
          <cell r="B43" t="str">
            <v>AJOUT PRESTA COIFFEUR ET MAQUILLAGE hors facture à régler au prestataire</v>
          </cell>
          <cell r="C43">
            <v>45</v>
          </cell>
          <cell r="D43" t="str">
            <v>pour formule grossesse. Possible sur séance famille</v>
          </cell>
        </row>
        <row r="44">
          <cell r="A44" t="str">
            <v>P37</v>
          </cell>
          <cell r="B44" t="str">
            <v>CASTING CALL : TEST SEANCE</v>
          </cell>
          <cell r="C44">
            <v>0</v>
          </cell>
          <cell r="D44" t="str">
            <v>8 PHOTOS OFFERTES CONTRE AUTORISATION DE PUBLICATION</v>
          </cell>
        </row>
        <row r="45">
          <cell r="A45" t="str">
            <v>P38</v>
          </cell>
          <cell r="B45" t="str">
            <v>PACK PLAISANCE  PARTIE GROSSESSE</v>
          </cell>
          <cell r="C45">
            <v>250</v>
          </cell>
        </row>
        <row r="46">
          <cell r="A46" t="str">
            <v>P39</v>
          </cell>
          <cell r="B46" t="str">
            <v>ACOMPTE 50€</v>
          </cell>
          <cell r="C46">
            <v>-50</v>
          </cell>
        </row>
        <row r="47">
          <cell r="A47" t="str">
            <v>P40</v>
          </cell>
          <cell r="B47" t="str">
            <v>PACK PLAISANCE PARTIE NAISSANCE</v>
          </cell>
          <cell r="C47">
            <v>250</v>
          </cell>
        </row>
        <row r="48">
          <cell r="A48" t="str">
            <v>P40</v>
          </cell>
          <cell r="B48" t="str">
            <v>TARIF PERSONNALISE</v>
          </cell>
        </row>
      </sheetData>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OMMAIRE"/>
      <sheetName val="DONNEES"/>
      <sheetName val="BASE CLIENTS"/>
      <sheetName val="BASE PRODUITS"/>
      <sheetName val="BASE FACTURATION"/>
      <sheetName val="RECAP"/>
      <sheetName val="RECAPITULATIF REEL"/>
      <sheetName val="ENTREES 2021"/>
      <sheetName val="JANVIER 2021"/>
      <sheetName val="FEVRIER 2021"/>
      <sheetName val="MARS 2021"/>
      <sheetName val="AVRIL 2021"/>
      <sheetName val="MAI 2021"/>
      <sheetName val="JUIN 2021"/>
      <sheetName val="JUILLET 2021"/>
      <sheetName val="AOUT 2021"/>
      <sheetName val="SEPTEMBRE 2021"/>
      <sheetName val="OCTOBRE 2021"/>
      <sheetName val="NOVEMBRE 2021"/>
      <sheetName val="DECEMBRE 2021"/>
      <sheetName val="CONTRAT"/>
      <sheetName val="ACCOMPTE"/>
      <sheetName val="FACTURE"/>
      <sheetName val="SUIVI BONS CADEAUX"/>
      <sheetName val="BILAN 2021"/>
      <sheetName val="BILAN 2019"/>
      <sheetName val="BILAN 2018"/>
      <sheetName val="ESTIMATION BENEF"/>
      <sheetName val="PRIX DE REVIENT D'UNE SEANCE"/>
      <sheetName val="CONTRAT BON CADEAU"/>
      <sheetName val="CONTRAT CASTING CALL"/>
      <sheetName val="Feuil1"/>
      <sheetName val="Feuil2"/>
      <sheetName val="JANVIER 2020"/>
      <sheetName val="FEVRIER 2020"/>
      <sheetName val="MARS 2019"/>
      <sheetName val="AVRIL 2020"/>
      <sheetName val="MAI 2020"/>
      <sheetName val="JUIN 2020"/>
      <sheetName val="JUILLET 2020"/>
      <sheetName val="AOUT 2020"/>
      <sheetName val="SEPTEMBRE 2020"/>
      <sheetName val="OCTOBRE 2019"/>
      <sheetName val="NOVEMBRE 2020"/>
      <sheetName val="DECEMBRE 2020"/>
    </sheetNames>
    <sheetDataSet>
      <sheetData sheetId="0" refreshError="1"/>
      <sheetData sheetId="1" refreshError="1"/>
      <sheetData sheetId="2" refreshError="1"/>
      <sheetData sheetId="3" refreshError="1">
        <row r="6">
          <cell r="C6">
            <v>0</v>
          </cell>
        </row>
        <row r="7">
          <cell r="A7" t="str">
            <v>Référence produit</v>
          </cell>
          <cell r="B7" t="str">
            <v>Description</v>
          </cell>
          <cell r="C7" t="str">
            <v>Prix de vente € HT</v>
          </cell>
          <cell r="D7" t="str">
            <v>Remarques</v>
          </cell>
          <cell r="E7">
            <v>0</v>
          </cell>
        </row>
        <row r="8">
          <cell r="A8" t="str">
            <v>P1</v>
          </cell>
          <cell r="B8" t="str">
            <v>SEANCE GROSSESSE  PACKAGE 1 PETIT PRIX</v>
          </cell>
          <cell r="C8">
            <v>150</v>
          </cell>
          <cell r="D8" t="str">
            <v>10 PHOTOS / 45 MIN-1H</v>
          </cell>
        </row>
        <row r="9">
          <cell r="A9" t="str">
            <v>P2</v>
          </cell>
          <cell r="B9" t="str">
            <v>SEANCE GROSSESSE  PACKAGE 2 PLAISIR</v>
          </cell>
          <cell r="C9">
            <v>200</v>
          </cell>
          <cell r="D9" t="str">
            <v>20 PHOTOS / 1H-1H30</v>
          </cell>
        </row>
        <row r="10">
          <cell r="A10" t="str">
            <v>P3</v>
          </cell>
          <cell r="B10" t="str">
            <v>SEANCE GROSSESSE  PACKAGE 3 INTENSE</v>
          </cell>
          <cell r="C10">
            <v>250</v>
          </cell>
          <cell r="D10" t="str">
            <v>30 PHOTOS / 1H-01H30</v>
          </cell>
        </row>
        <row r="11">
          <cell r="A11" t="str">
            <v>P4</v>
          </cell>
          <cell r="B11" t="str">
            <v>SEANCE GROSSESSE EFFECTUEE REDUCTION SUR SEANCE NAISSANCE</v>
          </cell>
          <cell r="C11">
            <v>0</v>
          </cell>
          <cell r="D11" t="str">
            <v>5 photos offertes</v>
          </cell>
        </row>
        <row r="12">
          <cell r="A12" t="str">
            <v>P5</v>
          </cell>
          <cell r="B12" t="str">
            <v>SUPPLEMENT BAIN DE LAIT</v>
          </cell>
          <cell r="C12">
            <v>75</v>
          </cell>
          <cell r="D12" t="str">
            <v>5 PHOTOS solo</v>
          </cell>
        </row>
        <row r="13">
          <cell r="A13" t="str">
            <v>P6</v>
          </cell>
          <cell r="B13" t="str">
            <v>SUPPLEMENT BAIN E LAIT</v>
          </cell>
          <cell r="C13">
            <v>100</v>
          </cell>
          <cell r="D13" t="str">
            <v>10 PHOTOS duo</v>
          </cell>
        </row>
        <row r="14">
          <cell r="A14" t="str">
            <v>P7</v>
          </cell>
          <cell r="B14" t="str">
            <v>SEANCE BAIN DE LAIT SOLO</v>
          </cell>
          <cell r="C14">
            <v>180</v>
          </cell>
          <cell r="D14" t="str">
            <v>10 PHOTOS SOLO</v>
          </cell>
        </row>
        <row r="15">
          <cell r="A15" t="str">
            <v>P8</v>
          </cell>
          <cell r="B15" t="str">
            <v>SEANCE BAIN DE LAIT DUO</v>
          </cell>
          <cell r="C15">
            <v>230</v>
          </cell>
          <cell r="D15" t="str">
            <v>20 PHOTOS SOLO</v>
          </cell>
        </row>
        <row r="16">
          <cell r="A16" t="str">
            <v>P9</v>
          </cell>
          <cell r="B16" t="str">
            <v>SEANCE NAISSANCE PACKAGE 1 PETIT PRIX</v>
          </cell>
          <cell r="C16">
            <v>200</v>
          </cell>
          <cell r="D16" t="str">
            <v>10 PHOTOS / 2 H</v>
          </cell>
        </row>
        <row r="17">
          <cell r="A17" t="str">
            <v>P10</v>
          </cell>
          <cell r="B17" t="str">
            <v>SEANCE NAISSANCE PACKAGE 2 PLAISIR</v>
          </cell>
          <cell r="C17">
            <v>250</v>
          </cell>
          <cell r="D17" t="str">
            <v>20 PHOTOS / 2-3H</v>
          </cell>
        </row>
        <row r="18">
          <cell r="A18" t="str">
            <v>P11</v>
          </cell>
          <cell r="B18" t="str">
            <v>SEANCE NAISSANCE PACKAGE 3 INTENSE</v>
          </cell>
          <cell r="C18">
            <v>300</v>
          </cell>
          <cell r="D18" t="str">
            <v>30 PHOTOS / 3-4H</v>
          </cell>
        </row>
        <row r="19">
          <cell r="A19" t="str">
            <v>P12</v>
          </cell>
          <cell r="B19" t="str">
            <v>OFFRE ENCORE UNE FOIS: (forfait plaisir ou intense)</v>
          </cell>
          <cell r="C19">
            <v>0</v>
          </cell>
          <cell r="D19" t="str">
            <v>5 photos offertes</v>
          </cell>
        </row>
        <row r="20">
          <cell r="A20" t="str">
            <v>P13</v>
          </cell>
          <cell r="B20" t="str">
            <v>suivi bebe premiere année</v>
          </cell>
          <cell r="C20">
            <v>800</v>
          </cell>
          <cell r="D20" t="str">
            <v>12 SEANCES , CHOIX 4 PHOTOS + TABLEAU</v>
          </cell>
        </row>
        <row r="21">
          <cell r="A21" t="str">
            <v>P14</v>
          </cell>
          <cell r="B21" t="str">
            <v>SEANCE BEBE ENFANT PACKAGE 1 PETIT PRIX</v>
          </cell>
          <cell r="C21">
            <v>150</v>
          </cell>
          <cell r="D21" t="str">
            <v>10 PHOTOS / 1 H</v>
          </cell>
        </row>
        <row r="22">
          <cell r="A22" t="str">
            <v>P15</v>
          </cell>
          <cell r="B22" t="str">
            <v>SEANCE BEBE PACKAGE 2 PLAISIR</v>
          </cell>
          <cell r="C22">
            <v>200</v>
          </cell>
          <cell r="D22" t="str">
            <v>20 PHTOS/ 1H30</v>
          </cell>
        </row>
        <row r="23">
          <cell r="A23" t="str">
            <v>P16</v>
          </cell>
          <cell r="B23" t="str">
            <v>SEANCE BEBE PACKAGE 3 INTENSE</v>
          </cell>
          <cell r="C23">
            <v>250</v>
          </cell>
          <cell r="D23" t="str">
            <v>30 PHOTOS: 2H</v>
          </cell>
        </row>
        <row r="24">
          <cell r="A24" t="str">
            <v>P17</v>
          </cell>
          <cell r="B24">
            <v>0</v>
          </cell>
          <cell r="C24">
            <v>0</v>
          </cell>
          <cell r="D24">
            <v>0</v>
          </cell>
        </row>
        <row r="25">
          <cell r="A25" t="str">
            <v>P18</v>
          </cell>
          <cell r="B25" t="str">
            <v>PRIX SPECIAL : INTEGRALITE DES PHOTOS</v>
          </cell>
          <cell r="C25">
            <v>150</v>
          </cell>
          <cell r="D25" t="str">
            <v>RESTE PHOTO GRANDE FORMULE</v>
          </cell>
        </row>
        <row r="26">
          <cell r="A26" t="str">
            <v>P19</v>
          </cell>
          <cell r="B26" t="str">
            <v>PRIX SPECIAL : INTEGRALITE DES PHOTOS</v>
          </cell>
          <cell r="C26">
            <v>100</v>
          </cell>
          <cell r="D26" t="str">
            <v>RESTE PHOTO PETITE FORMULE</v>
          </cell>
        </row>
        <row r="27">
          <cell r="A27" t="str">
            <v>P20</v>
          </cell>
          <cell r="B27">
            <v>0</v>
          </cell>
          <cell r="C27">
            <v>0</v>
          </cell>
          <cell r="D27">
            <v>0</v>
          </cell>
        </row>
        <row r="28">
          <cell r="A28" t="str">
            <v>P21</v>
          </cell>
          <cell r="B28" t="str">
            <v>SEANCE FAMILLE PACKAGE 1 PETIT PRIX</v>
          </cell>
          <cell r="C28">
            <v>150</v>
          </cell>
          <cell r="D28" t="str">
            <v>10 PHOTOS / 30 MIN</v>
          </cell>
        </row>
        <row r="29">
          <cell r="A29" t="str">
            <v>P22</v>
          </cell>
          <cell r="B29" t="str">
            <v>SEANCE FAMILLE PACKAGE 2 PLAISIR</v>
          </cell>
          <cell r="C29">
            <v>200</v>
          </cell>
          <cell r="D29" t="str">
            <v>20 PHOTOS / 1H</v>
          </cell>
        </row>
        <row r="30">
          <cell r="A30" t="str">
            <v>P23</v>
          </cell>
          <cell r="B30" t="str">
            <v>SEANCE FAMILLE PACKAGE 3 INTENSE</v>
          </cell>
          <cell r="C30">
            <v>250</v>
          </cell>
          <cell r="D30" t="str">
            <v>30 PHOTOS / 1H</v>
          </cell>
        </row>
        <row r="31">
          <cell r="A31" t="str">
            <v>P24</v>
          </cell>
          <cell r="B31">
            <v>0</v>
          </cell>
          <cell r="C31">
            <v>0</v>
          </cell>
          <cell r="D31">
            <v>0</v>
          </cell>
        </row>
        <row r="32">
          <cell r="A32" t="str">
            <v>P25</v>
          </cell>
          <cell r="B32" t="str">
            <v>ACTIVITE ANNEXE BANDES DESSINES</v>
          </cell>
          <cell r="C32">
            <v>75</v>
          </cell>
          <cell r="D32" t="str">
            <v>dizaine de photos à fournir: 1 coul et 1 N&amp;B</v>
          </cell>
        </row>
        <row r="33">
          <cell r="A33" t="str">
            <v>P26</v>
          </cell>
          <cell r="B33" t="str">
            <v>ACTIVITE ANNEXE CALENDRIERS</v>
          </cell>
          <cell r="C33">
            <v>75</v>
          </cell>
          <cell r="D33" t="str">
            <v>RETRACAGE 1ere année bébé: déco à faire valider</v>
          </cell>
        </row>
        <row r="34">
          <cell r="A34" t="str">
            <v>P27</v>
          </cell>
          <cell r="B34" t="str">
            <v>ACTIVITE ANNEXE CARTES</v>
          </cell>
          <cell r="C34">
            <v>50</v>
          </cell>
          <cell r="D34" t="str">
            <v>FAIRE PART, INVITATIONS,…</v>
          </cell>
        </row>
        <row r="35">
          <cell r="A35" t="str">
            <v>P28</v>
          </cell>
          <cell r="B35" t="str">
            <v>ACTIVITE ANNEXE MONTAGES</v>
          </cell>
          <cell r="C35">
            <v>50</v>
          </cell>
          <cell r="D35" t="str">
            <v>SELON l'humeur</v>
          </cell>
        </row>
        <row r="36">
          <cell r="A36" t="str">
            <v>P29</v>
          </cell>
          <cell r="B36" t="str">
            <v>MINI SEANCES  CLASSIQUE AVEC THEME AU CHOIX</v>
          </cell>
          <cell r="C36">
            <v>60</v>
          </cell>
          <cell r="D36" t="str">
            <v>30 MIN / 8 PHOTOS</v>
          </cell>
        </row>
        <row r="37">
          <cell r="A37" t="str">
            <v>P30</v>
          </cell>
          <cell r="B37" t="str">
            <v>AJOUT PHOTO AU FORFAIT LA PHOTO</v>
          </cell>
          <cell r="C37">
            <v>10</v>
          </cell>
          <cell r="D37" t="str">
            <v>LA PHOTO</v>
          </cell>
        </row>
        <row r="38">
          <cell r="A38" t="str">
            <v>P31</v>
          </cell>
          <cell r="B38" t="str">
            <v>AJOUT PHOTO AU FORFAIT PACK DE 5</v>
          </cell>
          <cell r="C38">
            <v>40</v>
          </cell>
          <cell r="D38" t="str">
            <v>LES 5 PHOTOS</v>
          </cell>
        </row>
        <row r="39">
          <cell r="A39" t="str">
            <v>P32</v>
          </cell>
          <cell r="B39" t="str">
            <v>AJOUT DE PHOTOS AU FORFAIT PACK DE 10</v>
          </cell>
          <cell r="C39">
            <v>80</v>
          </cell>
          <cell r="D39" t="str">
            <v>LES 10 PHOTOS</v>
          </cell>
        </row>
        <row r="40">
          <cell r="A40" t="str">
            <v>P33</v>
          </cell>
          <cell r="B40" t="str">
            <v>MINI SEANCE SPECIAL</v>
          </cell>
          <cell r="C40">
            <v>70</v>
          </cell>
          <cell r="D40" t="str">
            <v>30 MIN / 10 PHOTOS</v>
          </cell>
        </row>
        <row r="41">
          <cell r="A41" t="str">
            <v>P34</v>
          </cell>
          <cell r="B41" t="str">
            <v>MINI SEANCE DE PRESTIGE</v>
          </cell>
          <cell r="C41">
            <v>80</v>
          </cell>
          <cell r="D41" t="str">
            <v>40 MIN / 15 PHOTOS</v>
          </cell>
        </row>
        <row r="42">
          <cell r="A42" t="str">
            <v>P35</v>
          </cell>
          <cell r="B42" t="str">
            <v>OPTION AUTORISATION PUBLICATION</v>
          </cell>
          <cell r="C42">
            <v>20</v>
          </cell>
          <cell r="D42" t="str">
            <v>2 PHOTOS OFFERTES</v>
          </cell>
        </row>
        <row r="43">
          <cell r="A43" t="str">
            <v>P36</v>
          </cell>
          <cell r="B43" t="str">
            <v>AJOUT PRESTA COIFFEUR ET MAQUILLAGE hors facture à régler au prestataire</v>
          </cell>
          <cell r="C43">
            <v>45</v>
          </cell>
          <cell r="D43" t="str">
            <v>pour formule grossesse. Possible sur séance famille</v>
          </cell>
        </row>
        <row r="44">
          <cell r="A44" t="str">
            <v>P37</v>
          </cell>
          <cell r="B44" t="str">
            <v>CASTING CALL : TEST SEANCE</v>
          </cell>
          <cell r="C44">
            <v>0</v>
          </cell>
          <cell r="D44" t="str">
            <v>8 PHOTOS OFFERTES CONTRE AUTORISATION DE PUBLICATION</v>
          </cell>
        </row>
        <row r="45">
          <cell r="A45" t="str">
            <v>P38</v>
          </cell>
          <cell r="B45" t="str">
            <v>PACK PLAISANCE  PARTIE GROSSESSE</v>
          </cell>
          <cell r="C45">
            <v>250</v>
          </cell>
          <cell r="D45">
            <v>0</v>
          </cell>
        </row>
        <row r="46">
          <cell r="A46" t="str">
            <v>P39</v>
          </cell>
          <cell r="B46" t="str">
            <v>ACOMPTE 50€</v>
          </cell>
          <cell r="C46">
            <v>-50</v>
          </cell>
          <cell r="D46">
            <v>0</v>
          </cell>
        </row>
        <row r="47">
          <cell r="A47" t="str">
            <v>P40</v>
          </cell>
          <cell r="B47" t="str">
            <v>PACK PLAISANCE PARTIE NAISSANCE</v>
          </cell>
          <cell r="C47">
            <v>250</v>
          </cell>
          <cell r="D47">
            <v>0</v>
          </cell>
        </row>
        <row r="48">
          <cell r="A48" t="str">
            <v>P41</v>
          </cell>
          <cell r="B48" t="str">
            <v>SMASH THE CAKE  PACK PETIT PRIX</v>
          </cell>
          <cell r="C48">
            <v>180</v>
          </cell>
          <cell r="D48" t="str">
            <v>10 PHOTOS / 1H</v>
          </cell>
        </row>
        <row r="49">
          <cell r="A49" t="str">
            <v>P42</v>
          </cell>
          <cell r="B49" t="str">
            <v>SMASH THE CAKE PACK PLAISIR</v>
          </cell>
          <cell r="C49">
            <v>230</v>
          </cell>
          <cell r="D49" t="str">
            <v>20 PHOTOS /1H</v>
          </cell>
          <cell r="E49">
            <v>0</v>
          </cell>
        </row>
        <row r="50">
          <cell r="A50" t="str">
            <v>P43</v>
          </cell>
          <cell r="B50" t="str">
            <v>SMASH THE CAKE PACK INTENSE</v>
          </cell>
          <cell r="C50">
            <v>280</v>
          </cell>
          <cell r="D50" t="str">
            <v>30 PHOTOS /1H30</v>
          </cell>
        </row>
        <row r="51">
          <cell r="A51" t="str">
            <v>P44</v>
          </cell>
          <cell r="B51" t="str">
            <v>OFFRE NAISSANCE FAIRE PART FORMULE  MINI PRIX</v>
          </cell>
          <cell r="C51">
            <v>210</v>
          </cell>
          <cell r="D51" t="str">
            <v>6 PHOTOS ET 10 FAIRE PARTS</v>
          </cell>
          <cell r="E51">
            <v>0</v>
          </cell>
        </row>
        <row r="52">
          <cell r="A52" t="str">
            <v>P45</v>
          </cell>
          <cell r="B52" t="str">
            <v>OFFRE NAISSANCE FAIRE FART  FORMULE PLAISIR</v>
          </cell>
          <cell r="C52">
            <v>265</v>
          </cell>
          <cell r="D52" t="str">
            <v>6 PHOTOS ET 20 FAIRE PARTS</v>
          </cell>
        </row>
        <row r="53">
          <cell r="A53" t="str">
            <v>P46</v>
          </cell>
          <cell r="B53" t="str">
            <v>OFFRE NAISSANCE FAIRE FORMULE INTENSE</v>
          </cell>
          <cell r="C53">
            <v>310</v>
          </cell>
          <cell r="D53" t="str">
            <v>6 PHOTOS ET 30 FAIRE PARTS</v>
          </cell>
          <cell r="E53">
            <v>0</v>
          </cell>
        </row>
        <row r="54">
          <cell r="A54" t="str">
            <v>P47</v>
          </cell>
          <cell r="B54" t="str">
            <v>MINI SEANCE BIEN DANS MON BAIN   FORMULE CA MOUSSE</v>
          </cell>
          <cell r="C54">
            <v>75</v>
          </cell>
          <cell r="D54" t="str">
            <v>6 PHOTOS / 20 MIN</v>
          </cell>
        </row>
        <row r="55">
          <cell r="A55" t="str">
            <v>P48</v>
          </cell>
          <cell r="B55" t="str">
            <v>MINI SEANCE BIEN DANS MON BAIN  FORMULE JOLIE FLEUR</v>
          </cell>
          <cell r="C55">
            <v>90</v>
          </cell>
          <cell r="D55" t="str">
            <v>6 PHOTOS / 20 MIN</v>
          </cell>
        </row>
        <row r="56">
          <cell r="A56" t="str">
            <v>P49</v>
          </cell>
          <cell r="B56" t="str">
            <v>MINI SEANCE BIEN DANS MON BAIN  FORMULE FLEURS &amp; mousse</v>
          </cell>
          <cell r="C56">
            <v>155</v>
          </cell>
          <cell r="D56" t="str">
            <v>12 PHOTOS / 40 MIN</v>
          </cell>
        </row>
        <row r="57">
          <cell r="A57" t="str">
            <v>P50</v>
          </cell>
          <cell r="B57" t="str">
            <v>AJOUT PHOTO AVEC MAMAN</v>
          </cell>
          <cell r="C57">
            <v>20</v>
          </cell>
          <cell r="D57" t="str">
            <v xml:space="preserve">2 PHOTOS   </v>
          </cell>
        </row>
        <row r="58">
          <cell r="A58" t="str">
            <v>P51</v>
          </cell>
          <cell r="B58" t="str">
            <v>MONTAGE NUMERIQUE NOEL</v>
          </cell>
          <cell r="C58">
            <v>12</v>
          </cell>
          <cell r="D58">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celinemahieu@yahoo.fr" TargetMode="External"/><Relationship Id="rId1" Type="http://schemas.openxmlformats.org/officeDocument/2006/relationships/hyperlink" Target="http://celinemahieu.wixsite.com/photographie"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elinemahieu@yahoo.fr" TargetMode="External"/><Relationship Id="rId1" Type="http://schemas.openxmlformats.org/officeDocument/2006/relationships/hyperlink" Target="http://celinemahieu.wixsite.com/photographie"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CC"/>
    <pageSetUpPr fitToPage="1"/>
  </sheetPr>
  <dimension ref="A1:I59"/>
  <sheetViews>
    <sheetView showGridLines="0" showRowColHeaders="0" showZeros="0" tabSelected="1" showRuler="0" showWhiteSpace="0" view="pageLayout" workbookViewId="0">
      <selection activeCell="D25" sqref="D25:F25"/>
    </sheetView>
  </sheetViews>
  <sheetFormatPr baseColWidth="10" defaultColWidth="11.44140625" defaultRowHeight="14.4"/>
  <cols>
    <col min="1" max="1" width="1.6640625" style="1" customWidth="1"/>
    <col min="2" max="3" width="11.44140625" style="1"/>
    <col min="4" max="4" width="18.33203125" style="1" customWidth="1"/>
    <col min="5" max="5" width="5.109375" style="1" customWidth="1"/>
    <col min="6" max="6" width="15.44140625" style="1" customWidth="1"/>
    <col min="7" max="7" width="6.5546875" style="1" customWidth="1"/>
    <col min="8" max="8" width="15.5546875" style="1" customWidth="1"/>
    <col min="9" max="9" width="7.44140625" style="1" customWidth="1"/>
    <col min="10" max="10" width="0" style="1" hidden="1" customWidth="1"/>
    <col min="11" max="16384" width="11.44140625" style="1"/>
  </cols>
  <sheetData>
    <row r="1" spans="1:9" ht="4.5" customHeight="1"/>
    <row r="2" spans="1:9" ht="15" customHeight="1">
      <c r="D2" s="502"/>
      <c r="E2" s="502"/>
      <c r="F2" s="502"/>
      <c r="G2" s="502"/>
    </row>
    <row r="3" spans="1:9" ht="15.75" customHeight="1">
      <c r="A3" s="503"/>
      <c r="B3" s="503"/>
      <c r="C3" s="503"/>
      <c r="D3" s="502"/>
      <c r="E3" s="502"/>
      <c r="F3" s="502"/>
      <c r="G3" s="502"/>
    </row>
    <row r="4" spans="1:9" ht="15" customHeight="1">
      <c r="A4" s="503"/>
      <c r="B4" s="503"/>
      <c r="C4" s="503"/>
      <c r="D4" s="502"/>
      <c r="E4" s="502"/>
      <c r="F4" s="502"/>
      <c r="G4" s="502"/>
    </row>
    <row r="5" spans="1:9">
      <c r="D5" s="504"/>
      <c r="E5" s="504"/>
      <c r="F5" s="504"/>
      <c r="G5" s="504"/>
    </row>
    <row r="6" spans="1:9" ht="6.75" customHeight="1">
      <c r="B6" s="2"/>
      <c r="C6" s="2"/>
      <c r="D6" s="2"/>
      <c r="E6" s="2"/>
      <c r="F6" s="2"/>
      <c r="G6" s="2"/>
      <c r="H6" s="2"/>
      <c r="I6" s="2"/>
    </row>
    <row r="7" spans="1:9" ht="2.25" customHeight="1"/>
    <row r="8" spans="1:9" ht="3" customHeight="1"/>
    <row r="9" spans="1:9" ht="2.25" customHeight="1"/>
    <row r="10" spans="1:9" ht="26.25" customHeight="1">
      <c r="B10" s="505" t="s">
        <v>208</v>
      </c>
      <c r="C10" s="505"/>
      <c r="D10" s="505"/>
      <c r="E10" s="505"/>
      <c r="F10" s="505"/>
      <c r="G10" s="505"/>
      <c r="H10" s="505"/>
      <c r="I10" s="505"/>
    </row>
    <row r="11" spans="1:9" ht="5.25" customHeight="1">
      <c r="B11" s="17"/>
      <c r="C11" s="17"/>
      <c r="D11" s="17"/>
      <c r="E11" s="17"/>
      <c r="F11" s="17"/>
      <c r="G11" s="17"/>
      <c r="H11" s="17"/>
      <c r="I11" s="17"/>
    </row>
    <row r="12" spans="1:9" ht="17.25" customHeight="1">
      <c r="A12" s="3"/>
      <c r="B12" s="62" t="s">
        <v>220</v>
      </c>
      <c r="C12" s="3"/>
      <c r="D12" s="4"/>
      <c r="E12" s="490"/>
      <c r="F12" s="490"/>
      <c r="G12" s="490"/>
      <c r="H12" s="490"/>
      <c r="I12" s="490"/>
    </row>
    <row r="13" spans="1:9" s="7" customFormat="1" ht="3.75" customHeight="1">
      <c r="A13" s="4"/>
      <c r="B13" s="34"/>
      <c r="C13" s="34"/>
      <c r="D13" s="5"/>
      <c r="E13" s="6"/>
      <c r="F13" s="31"/>
      <c r="G13" s="6"/>
      <c r="H13" s="5"/>
      <c r="I13" s="6"/>
    </row>
    <row r="14" spans="1:9" s="7" customFormat="1" ht="6" customHeight="1">
      <c r="A14" s="4"/>
      <c r="B14" s="31"/>
      <c r="C14" s="31"/>
      <c r="D14" s="5"/>
      <c r="E14" s="6"/>
      <c r="F14" s="5"/>
      <c r="G14" s="6"/>
      <c r="H14" s="5"/>
      <c r="I14" s="6"/>
    </row>
    <row r="15" spans="1:9">
      <c r="A15" s="3"/>
      <c r="B15" s="3" t="s">
        <v>0</v>
      </c>
      <c r="C15" s="3"/>
      <c r="D15" s="490"/>
      <c r="E15" s="490"/>
      <c r="F15" s="490"/>
      <c r="G15" s="490"/>
      <c r="H15" s="490"/>
      <c r="I15" s="490"/>
    </row>
    <row r="16" spans="1:9" s="7" customFormat="1" ht="3.75" customHeight="1">
      <c r="A16" s="4"/>
      <c r="B16" s="4"/>
      <c r="C16" s="4"/>
      <c r="D16" s="4"/>
      <c r="E16" s="4"/>
      <c r="F16" s="4"/>
      <c r="G16" s="4"/>
      <c r="H16" s="4"/>
      <c r="I16" s="4"/>
    </row>
    <row r="17" spans="1:9">
      <c r="A17" s="3"/>
      <c r="B17" s="3" t="s">
        <v>5</v>
      </c>
      <c r="C17" s="3"/>
      <c r="D17" s="499"/>
      <c r="E17" s="499"/>
      <c r="F17" s="9" t="s">
        <v>4</v>
      </c>
      <c r="G17" s="490"/>
      <c r="H17" s="490"/>
      <c r="I17" s="490"/>
    </row>
    <row r="18" spans="1:9" s="7" customFormat="1" ht="3.75" customHeight="1">
      <c r="A18" s="4"/>
      <c r="B18" s="4"/>
      <c r="C18" s="4"/>
      <c r="D18" s="4"/>
      <c r="E18" s="4"/>
      <c r="F18" s="4"/>
      <c r="G18" s="4"/>
      <c r="H18" s="4"/>
      <c r="I18" s="4"/>
    </row>
    <row r="19" spans="1:9" ht="15.75" customHeight="1">
      <c r="A19" s="3"/>
      <c r="B19" s="500" t="s">
        <v>3</v>
      </c>
      <c r="C19" s="500"/>
      <c r="D19" s="497"/>
      <c r="E19" s="497"/>
      <c r="F19" s="31" t="s">
        <v>2</v>
      </c>
      <c r="G19" s="491"/>
      <c r="H19" s="492"/>
      <c r="I19" s="492"/>
    </row>
    <row r="20" spans="1:9" s="2" customFormat="1" ht="9" customHeight="1">
      <c r="A20" s="8"/>
      <c r="B20" s="10"/>
      <c r="C20" s="10"/>
      <c r="D20" s="33"/>
      <c r="E20" s="10"/>
      <c r="F20" s="33"/>
      <c r="G20" s="33"/>
      <c r="H20" s="10"/>
      <c r="I20" s="10"/>
    </row>
    <row r="21" spans="1:9" s="2" customFormat="1" ht="3" customHeight="1">
      <c r="A21" s="8"/>
      <c r="B21" s="6"/>
      <c r="C21" s="6"/>
      <c r="D21" s="31"/>
      <c r="E21" s="6"/>
      <c r="F21" s="31"/>
      <c r="G21" s="31"/>
      <c r="H21" s="6"/>
      <c r="I21" s="6"/>
    </row>
    <row r="22" spans="1:9" ht="23.25" customHeight="1">
      <c r="A22" s="3"/>
      <c r="B22" s="8" t="s">
        <v>1</v>
      </c>
      <c r="C22" s="8"/>
      <c r="D22" s="430" t="s">
        <v>345</v>
      </c>
      <c r="E22" s="501" t="s">
        <v>6</v>
      </c>
      <c r="F22" s="501"/>
      <c r="G22" s="435" t="s">
        <v>346</v>
      </c>
      <c r="H22" s="432" t="s">
        <v>370</v>
      </c>
      <c r="I22" s="435" t="s">
        <v>374</v>
      </c>
    </row>
    <row r="23" spans="1:9" ht="6" customHeight="1">
      <c r="A23" s="3"/>
      <c r="B23" s="498"/>
      <c r="C23" s="498"/>
      <c r="D23" s="498"/>
      <c r="E23" s="498"/>
      <c r="F23" s="498"/>
      <c r="G23" s="498"/>
      <c r="H23" s="498"/>
      <c r="I23" s="498"/>
    </row>
    <row r="24" spans="1:9" s="60" customFormat="1" ht="6" customHeight="1">
      <c r="A24" s="62"/>
      <c r="B24" s="307"/>
      <c r="C24" s="307"/>
      <c r="D24" s="307"/>
      <c r="E24" s="307"/>
      <c r="F24" s="307"/>
      <c r="G24" s="307"/>
      <c r="H24" s="307"/>
      <c r="I24" s="307"/>
    </row>
    <row r="25" spans="1:9" ht="15.75" customHeight="1">
      <c r="A25" s="3"/>
      <c r="B25" s="500" t="s">
        <v>7</v>
      </c>
      <c r="C25" s="500"/>
      <c r="D25" s="495"/>
      <c r="E25" s="495"/>
      <c r="F25" s="495"/>
      <c r="G25" s="9" t="s">
        <v>18</v>
      </c>
      <c r="H25" s="496"/>
      <c r="I25" s="496"/>
    </row>
    <row r="26" spans="1:9" ht="5.25" customHeight="1">
      <c r="A26" s="3"/>
      <c r="B26" s="36"/>
      <c r="C26" s="36"/>
      <c r="D26" s="36"/>
      <c r="E26" s="36"/>
      <c r="F26" s="36"/>
      <c r="G26" s="36"/>
      <c r="H26" s="36"/>
      <c r="I26" s="36"/>
    </row>
    <row r="27" spans="1:9" s="7" customFormat="1" ht="15" customHeight="1">
      <c r="A27" s="4"/>
      <c r="B27" s="494" t="s">
        <v>369</v>
      </c>
      <c r="C27" s="494"/>
      <c r="D27" s="30" t="s">
        <v>249</v>
      </c>
      <c r="E27" s="494"/>
      <c r="F27" s="494"/>
      <c r="G27" s="494"/>
      <c r="H27" s="493"/>
      <c r="I27" s="493"/>
    </row>
    <row r="28" spans="1:9" s="67" customFormat="1" ht="6" customHeight="1">
      <c r="A28" s="63"/>
      <c r="B28" s="431"/>
      <c r="C28" s="431"/>
      <c r="D28" s="433"/>
      <c r="E28" s="431"/>
      <c r="F28" s="431"/>
      <c r="G28" s="431"/>
      <c r="H28" s="434"/>
      <c r="I28" s="434"/>
    </row>
    <row r="29" spans="1:9" s="67" customFormat="1" ht="15" customHeight="1">
      <c r="A29" s="63"/>
      <c r="B29" s="494"/>
      <c r="C29" s="494"/>
      <c r="D29" s="433"/>
      <c r="E29" s="520"/>
      <c r="F29" s="520"/>
      <c r="G29" s="520"/>
      <c r="H29" s="520"/>
      <c r="I29" s="520"/>
    </row>
    <row r="30" spans="1:9" s="7" customFormat="1" ht="3.75" customHeight="1">
      <c r="A30" s="4"/>
      <c r="B30" s="31"/>
      <c r="C30" s="31"/>
      <c r="D30" s="14"/>
      <c r="E30" s="14"/>
      <c r="F30" s="14"/>
      <c r="G30" s="31"/>
      <c r="H30" s="34"/>
      <c r="I30" s="34"/>
    </row>
    <row r="31" spans="1:9" s="7" customFormat="1" ht="33.75" customHeight="1">
      <c r="A31" s="4"/>
      <c r="B31" s="509" t="s">
        <v>442</v>
      </c>
      <c r="C31" s="509"/>
      <c r="D31" s="509"/>
      <c r="E31" s="509"/>
      <c r="F31" s="509"/>
      <c r="G31" s="509"/>
      <c r="H31" s="509"/>
      <c r="I31" s="509"/>
    </row>
    <row r="32" spans="1:9" s="7" customFormat="1" ht="6" customHeight="1">
      <c r="A32" s="4"/>
      <c r="B32" s="16"/>
      <c r="C32" s="16"/>
      <c r="D32" s="16"/>
      <c r="E32" s="16"/>
      <c r="F32" s="16"/>
      <c r="G32" s="16"/>
      <c r="H32" s="16"/>
      <c r="I32" s="16"/>
    </row>
    <row r="33" spans="1:9" s="7" customFormat="1" ht="15.75" customHeight="1">
      <c r="A33" s="4"/>
      <c r="B33" s="29" t="s">
        <v>9</v>
      </c>
      <c r="C33" s="29"/>
      <c r="D33" s="29"/>
      <c r="E33" s="512" t="s">
        <v>10</v>
      </c>
      <c r="F33" s="512"/>
      <c r="G33" s="512"/>
      <c r="H33" s="494" t="s">
        <v>233</v>
      </c>
      <c r="I33" s="494"/>
    </row>
    <row r="34" spans="1:9" s="7" customFormat="1" ht="9.75" customHeight="1">
      <c r="A34" s="4"/>
      <c r="B34" s="510" t="s">
        <v>8</v>
      </c>
      <c r="C34" s="510"/>
      <c r="D34" s="510"/>
      <c r="E34" s="10"/>
      <c r="F34" s="10"/>
      <c r="G34" s="10"/>
      <c r="H34" s="10"/>
      <c r="I34" s="18"/>
    </row>
    <row r="35" spans="1:9" ht="7.5" customHeight="1">
      <c r="A35" s="3"/>
      <c r="B35" s="4"/>
      <c r="C35" s="4"/>
      <c r="D35" s="4"/>
      <c r="E35" s="523" t="s">
        <v>343</v>
      </c>
      <c r="F35" s="523"/>
      <c r="G35" s="523"/>
      <c r="H35" s="523"/>
      <c r="I35" s="428" t="s">
        <v>19</v>
      </c>
    </row>
    <row r="36" spans="1:9" s="12" customFormat="1" ht="16.5" customHeight="1">
      <c r="A36" s="11"/>
      <c r="B36" s="62" t="s">
        <v>234</v>
      </c>
      <c r="C36" s="3"/>
      <c r="D36" s="372"/>
      <c r="E36" s="518"/>
      <c r="F36" s="518"/>
      <c r="G36" s="518"/>
      <c r="H36" s="519"/>
      <c r="I36" s="464"/>
    </row>
    <row r="37" spans="1:9" ht="6" customHeight="1">
      <c r="A37" s="3"/>
      <c r="B37" s="3"/>
      <c r="C37" s="3"/>
      <c r="D37" s="3"/>
      <c r="E37" s="4"/>
      <c r="F37" s="4"/>
      <c r="G37" s="3"/>
      <c r="H37" s="4"/>
      <c r="I37" s="3"/>
    </row>
    <row r="38" spans="1:9" ht="17.25" customHeight="1">
      <c r="A38" s="3"/>
      <c r="B38" s="62" t="s">
        <v>234</v>
      </c>
      <c r="C38" s="62"/>
      <c r="D38" s="372"/>
      <c r="E38" s="518"/>
      <c r="F38" s="518"/>
      <c r="G38" s="518"/>
      <c r="H38" s="519"/>
      <c r="I38" s="464"/>
    </row>
    <row r="39" spans="1:9" s="7" customFormat="1" ht="3" customHeight="1">
      <c r="A39" s="4"/>
      <c r="B39" s="34"/>
      <c r="C39" s="34"/>
      <c r="D39" s="5"/>
      <c r="E39" s="6"/>
      <c r="F39" s="5"/>
      <c r="G39" s="6"/>
      <c r="H39" s="5"/>
      <c r="I39" s="465"/>
    </row>
    <row r="40" spans="1:9" s="7" customFormat="1" ht="16.5" customHeight="1">
      <c r="A40" s="4"/>
      <c r="B40" s="62" t="s">
        <v>234</v>
      </c>
      <c r="C40" s="62"/>
      <c r="D40" s="372"/>
      <c r="E40" s="518"/>
      <c r="F40" s="518"/>
      <c r="G40" s="518"/>
      <c r="H40" s="519"/>
      <c r="I40" s="464"/>
    </row>
    <row r="41" spans="1:9" ht="7.5" customHeight="1">
      <c r="A41" s="3"/>
      <c r="B41" s="19"/>
      <c r="C41" s="19"/>
      <c r="D41" s="19"/>
      <c r="E41" s="19"/>
      <c r="F41" s="19"/>
      <c r="G41" s="19"/>
      <c r="H41" s="19"/>
      <c r="I41" s="19"/>
    </row>
    <row r="42" spans="1:9" s="7" customFormat="1" ht="15" customHeight="1">
      <c r="A42" s="4"/>
      <c r="B42" s="24"/>
      <c r="C42" s="24"/>
      <c r="D42" s="24"/>
      <c r="E42" s="511" t="s">
        <v>207</v>
      </c>
      <c r="F42" s="511"/>
      <c r="G42" s="511"/>
      <c r="H42" s="332" t="s">
        <v>344</v>
      </c>
      <c r="I42" s="335" t="s">
        <v>222</v>
      </c>
    </row>
    <row r="43" spans="1:9" ht="15.75" customHeight="1">
      <c r="A43" s="3"/>
      <c r="B43" s="28" t="s">
        <v>11</v>
      </c>
      <c r="C43" s="39" t="s">
        <v>15</v>
      </c>
      <c r="D43" s="38" t="s">
        <v>221</v>
      </c>
      <c r="E43" s="521"/>
      <c r="F43" s="521"/>
      <c r="G43" s="522"/>
      <c r="H43" s="395"/>
      <c r="I43" s="333" t="s">
        <v>12</v>
      </c>
    </row>
    <row r="44" spans="1:9" s="7" customFormat="1" ht="5.25" customHeight="1">
      <c r="A44" s="4"/>
      <c r="B44" s="6"/>
      <c r="C44" s="6"/>
      <c r="D44" s="25"/>
      <c r="E44" s="20"/>
      <c r="F44" s="20"/>
      <c r="G44" s="20"/>
      <c r="H44" s="20"/>
      <c r="I44" s="20"/>
    </row>
    <row r="45" spans="1:9" s="7" customFormat="1" ht="15.75" customHeight="1">
      <c r="A45" s="4"/>
      <c r="B45" s="28" t="s">
        <v>11</v>
      </c>
      <c r="C45" s="363" t="s">
        <v>15</v>
      </c>
      <c r="D45" s="38" t="s">
        <v>235</v>
      </c>
      <c r="E45" s="521"/>
      <c r="F45" s="521"/>
      <c r="G45" s="522"/>
      <c r="H45" s="367"/>
      <c r="I45" s="367" t="s">
        <v>12</v>
      </c>
    </row>
    <row r="46" spans="1:9" s="7" customFormat="1" ht="3.75" customHeight="1">
      <c r="A46" s="4"/>
      <c r="B46" s="517"/>
      <c r="C46" s="517"/>
      <c r="D46" s="517"/>
      <c r="E46" s="26"/>
      <c r="F46" s="10"/>
      <c r="G46" s="10"/>
      <c r="H46" s="10"/>
      <c r="I46" s="10"/>
    </row>
    <row r="47" spans="1:9" s="7" customFormat="1" ht="4.5" customHeight="1">
      <c r="A47" s="4"/>
      <c r="B47" s="6"/>
      <c r="C47" s="25"/>
      <c r="D47" s="25"/>
      <c r="E47" s="27"/>
      <c r="F47" s="6"/>
      <c r="G47" s="6"/>
      <c r="H47" s="6"/>
      <c r="I47" s="6"/>
    </row>
    <row r="48" spans="1:9" s="7" customFormat="1" ht="6" customHeight="1">
      <c r="A48" s="4"/>
      <c r="B48" s="21"/>
      <c r="C48" s="15"/>
      <c r="D48" s="15"/>
      <c r="E48" s="15"/>
      <c r="F48" s="15"/>
      <c r="G48" s="15"/>
      <c r="H48" s="15"/>
      <c r="I48" s="15"/>
    </row>
    <row r="49" spans="1:9" ht="0.75" customHeight="1">
      <c r="A49" s="3"/>
      <c r="B49" s="15"/>
      <c r="C49" s="15"/>
      <c r="D49" s="22"/>
      <c r="E49" s="22"/>
      <c r="F49" s="23"/>
      <c r="G49" s="23"/>
      <c r="H49" s="22"/>
      <c r="I49" s="15"/>
    </row>
    <row r="50" spans="1:9" s="7" customFormat="1" ht="1.5" customHeight="1">
      <c r="A50" s="4"/>
      <c r="B50" s="4"/>
    </row>
    <row r="51" spans="1:9">
      <c r="A51" s="3"/>
      <c r="B51" s="4"/>
      <c r="C51" s="4"/>
      <c r="D51" s="4"/>
      <c r="E51" s="4"/>
      <c r="F51" s="9"/>
      <c r="G51" s="9"/>
      <c r="H51" s="9"/>
      <c r="I51" s="9"/>
    </row>
    <row r="52" spans="1:9" ht="28.5" customHeight="1">
      <c r="B52" s="513" t="s">
        <v>246</v>
      </c>
      <c r="C52" s="513"/>
      <c r="D52" s="513"/>
      <c r="E52" s="513"/>
      <c r="F52" s="508"/>
      <c r="G52" s="508"/>
      <c r="H52" s="508"/>
      <c r="I52" s="508"/>
    </row>
    <row r="53" spans="1:9" ht="15.75" customHeight="1">
      <c r="B53" s="7"/>
      <c r="C53" s="7"/>
      <c r="D53" s="7"/>
      <c r="E53" s="7"/>
      <c r="F53" s="7"/>
      <c r="G53" s="7"/>
      <c r="H53" s="7"/>
      <c r="I53" s="7"/>
    </row>
    <row r="54" spans="1:9" ht="15.75" customHeight="1">
      <c r="B54" s="507" t="s">
        <v>13</v>
      </c>
      <c r="C54" s="507"/>
      <c r="D54" s="507"/>
      <c r="E54" s="512" t="s">
        <v>21</v>
      </c>
      <c r="F54" s="512"/>
      <c r="G54" s="516"/>
      <c r="H54" s="514" t="s">
        <v>20</v>
      </c>
      <c r="I54" s="515"/>
    </row>
    <row r="55" spans="1:9" s="7" customFormat="1" ht="6" customHeight="1"/>
    <row r="56" spans="1:9" ht="14.25" customHeight="1">
      <c r="B56" s="7"/>
      <c r="C56" s="7"/>
      <c r="D56" s="7"/>
      <c r="E56" s="7"/>
      <c r="F56" s="37"/>
      <c r="G56" s="37"/>
      <c r="H56" s="37"/>
      <c r="I56" s="37"/>
    </row>
    <row r="57" spans="1:9" ht="17.25" customHeight="1">
      <c r="B57" s="506" t="s">
        <v>14</v>
      </c>
      <c r="C57" s="506"/>
      <c r="D57" s="506"/>
      <c r="E57" s="506"/>
      <c r="F57" s="506"/>
      <c r="G57" s="506"/>
      <c r="H57" s="506"/>
      <c r="I57" s="506"/>
    </row>
    <row r="58" spans="1:9">
      <c r="B58" s="506"/>
      <c r="C58" s="506"/>
      <c r="D58" s="506"/>
      <c r="E58" s="506"/>
      <c r="F58" s="506"/>
      <c r="G58" s="506"/>
      <c r="H58" s="506"/>
      <c r="I58" s="506"/>
    </row>
    <row r="59" spans="1:9">
      <c r="B59" s="506"/>
      <c r="C59" s="506"/>
      <c r="D59" s="506"/>
      <c r="E59" s="506"/>
      <c r="F59" s="506"/>
      <c r="G59" s="506"/>
      <c r="H59" s="506"/>
      <c r="I59" s="506"/>
    </row>
  </sheetData>
  <sheetProtection selectLockedCells="1"/>
  <customSheetViews>
    <customSheetView guid="{7CC668C6-3844-4CC0-92CD-1DDF109DC849}" showPageBreaks="1" showGridLines="0" fitToPage="1" printArea="1" view="pageLayout" topLeftCell="A46">
      <selection activeCell="A2" sqref="A2:I75"/>
      <pageMargins left="0.23622047244094491" right="0.23622047244094491" top="0.19685039370078741" bottom="0.19685039370078741" header="0.11811023622047245" footer="0.11811023622047245"/>
      <pageSetup paperSize="9" orientation="portrait" r:id="rId1"/>
    </customSheetView>
  </customSheetViews>
  <mergeCells count="40">
    <mergeCell ref="E29:I29"/>
    <mergeCell ref="E36:H36"/>
    <mergeCell ref="E45:G45"/>
    <mergeCell ref="E35:H35"/>
    <mergeCell ref="B29:C29"/>
    <mergeCell ref="E38:H38"/>
    <mergeCell ref="E43:G43"/>
    <mergeCell ref="B57:I59"/>
    <mergeCell ref="B54:D54"/>
    <mergeCell ref="F52:I52"/>
    <mergeCell ref="B31:I31"/>
    <mergeCell ref="B34:D34"/>
    <mergeCell ref="E42:G42"/>
    <mergeCell ref="E33:G33"/>
    <mergeCell ref="H33:I33"/>
    <mergeCell ref="B52:E52"/>
    <mergeCell ref="H54:I54"/>
    <mergeCell ref="E54:G54"/>
    <mergeCell ref="B46:D46"/>
    <mergeCell ref="E40:H40"/>
    <mergeCell ref="D2:G4"/>
    <mergeCell ref="A3:C3"/>
    <mergeCell ref="A4:C4"/>
    <mergeCell ref="D5:G5"/>
    <mergeCell ref="B10:I10"/>
    <mergeCell ref="E12:I12"/>
    <mergeCell ref="D15:I15"/>
    <mergeCell ref="G19:I19"/>
    <mergeCell ref="H27:I27"/>
    <mergeCell ref="E27:G27"/>
    <mergeCell ref="G17:I17"/>
    <mergeCell ref="D25:F25"/>
    <mergeCell ref="H25:I25"/>
    <mergeCell ref="D19:E19"/>
    <mergeCell ref="B23:I23"/>
    <mergeCell ref="D17:E17"/>
    <mergeCell ref="B27:C27"/>
    <mergeCell ref="B19:C19"/>
    <mergeCell ref="E22:F22"/>
    <mergeCell ref="B25:C25"/>
  </mergeCells>
  <dataValidations count="8">
    <dataValidation type="list" showInputMessage="1" showErrorMessage="1" sqref="E54:G54">
      <formula1>"FACEBOOK,INSTAGRAM,SITE INTERNET,CONNAISSANCE"</formula1>
    </dataValidation>
    <dataValidation type="list" allowBlank="1" showInputMessage="1" showErrorMessage="1" sqref="E33:G33">
      <formula1>"OUI,NON"</formula1>
    </dataValidation>
    <dataValidation type="list" showInputMessage="1" showErrorMessage="1" sqref="C43 C45">
      <formula1>"OUI,NON"</formula1>
    </dataValidation>
    <dataValidation type="list" showInputMessage="1" showErrorMessage="1" sqref="H28:I28 D27:D28">
      <formula1>"VIREMENT, PAYPAL (entre proches) , CHEQUE"</formula1>
    </dataValidation>
    <dataValidation showInputMessage="1" showErrorMessage="1" sqref="D25:F25 H27:I27 D29"/>
    <dataValidation type="list" allowBlank="1" showInputMessage="1" showErrorMessage="1" sqref="G22">
      <formula1>"6, la totalité"</formula1>
    </dataValidation>
    <dataValidation type="list" allowBlank="1" showInputMessage="1" showErrorMessage="1" sqref="H22">
      <formula1>"SANTA,SANTA WOAW"</formula1>
    </dataValidation>
    <dataValidation type="list" allowBlank="1" showInputMessage="1" showErrorMessage="1" sqref="I22">
      <formula1>"110€ les 6 photos,170€ la totalité"</formula1>
    </dataValidation>
  </dataValidations>
  <pageMargins left="0.23622047244094491" right="0.23622047244094491" top="0.19685039370078741" bottom="0.19685039370078741" header="0.11811023622047245" footer="0.11811023622047245"/>
  <pageSetup paperSize="9" scale="95" orientation="portrait" r:id="rId2"/>
  <drawing r:id="rId3"/>
</worksheet>
</file>

<file path=xl/worksheets/sheet2.xml><?xml version="1.0" encoding="utf-8"?>
<worksheet xmlns="http://schemas.openxmlformats.org/spreadsheetml/2006/main" xmlns:r="http://schemas.openxmlformats.org/officeDocument/2006/relationships">
  <sheetPr>
    <tabColor rgb="FF0066CC"/>
    <pageSetUpPr fitToPage="1"/>
  </sheetPr>
  <dimension ref="A1:K58"/>
  <sheetViews>
    <sheetView showGridLines="0" showZeros="0" view="pageLayout" workbookViewId="0">
      <selection activeCell="H22" sqref="H22"/>
    </sheetView>
  </sheetViews>
  <sheetFormatPr baseColWidth="10" defaultColWidth="11.44140625" defaultRowHeight="14.4"/>
  <cols>
    <col min="1" max="1" width="1.6640625" style="60" customWidth="1"/>
    <col min="2" max="3" width="11.44140625" style="60"/>
    <col min="4" max="4" width="18.33203125" style="60" customWidth="1"/>
    <col min="5" max="5" width="5.109375" style="60" customWidth="1"/>
    <col min="6" max="6" width="15.44140625" style="60" customWidth="1"/>
    <col min="7" max="7" width="6.5546875" style="60" customWidth="1"/>
    <col min="8" max="8" width="15.5546875" style="60" customWidth="1"/>
    <col min="9" max="9" width="7.44140625" style="60" customWidth="1"/>
    <col min="10" max="10" width="0" style="60" hidden="1" customWidth="1"/>
    <col min="11" max="16384" width="11.44140625" style="60"/>
  </cols>
  <sheetData>
    <row r="1" spans="1:11" ht="4.5" customHeight="1"/>
    <row r="2" spans="1:11" ht="15" customHeight="1">
      <c r="D2" s="502"/>
      <c r="E2" s="502"/>
      <c r="F2" s="502"/>
      <c r="G2" s="502"/>
    </row>
    <row r="3" spans="1:11" ht="15.75" customHeight="1">
      <c r="A3" s="503"/>
      <c r="B3" s="503"/>
      <c r="C3" s="503"/>
      <c r="D3" s="502"/>
      <c r="E3" s="502"/>
      <c r="F3" s="502"/>
      <c r="G3" s="502"/>
      <c r="I3" s="303"/>
      <c r="K3" s="306" t="s">
        <v>204</v>
      </c>
    </row>
    <row r="4" spans="1:11" ht="15" customHeight="1">
      <c r="A4" s="503"/>
      <c r="B4" s="503"/>
      <c r="C4" s="503"/>
      <c r="D4" s="502"/>
      <c r="E4" s="502"/>
      <c r="F4" s="502"/>
      <c r="G4" s="502"/>
      <c r="I4" s="303"/>
      <c r="K4" s="306" t="s">
        <v>205</v>
      </c>
    </row>
    <row r="5" spans="1:11">
      <c r="D5" s="504"/>
      <c r="E5" s="504"/>
      <c r="F5" s="504"/>
      <c r="G5" s="504"/>
    </row>
    <row r="6" spans="1:11" ht="6.75" customHeight="1">
      <c r="B6" s="61"/>
      <c r="C6" s="61"/>
      <c r="D6" s="61"/>
      <c r="E6" s="61"/>
      <c r="F6" s="61"/>
      <c r="G6" s="61"/>
      <c r="H6" s="61"/>
      <c r="I6" s="61"/>
    </row>
    <row r="7" spans="1:11" ht="2.25" customHeight="1"/>
    <row r="8" spans="1:11" ht="3" customHeight="1"/>
    <row r="9" spans="1:11" ht="2.25" customHeight="1"/>
    <row r="10" spans="1:11" ht="5.25" customHeight="1">
      <c r="B10" s="77"/>
      <c r="C10" s="77"/>
      <c r="D10" s="77"/>
      <c r="E10" s="77"/>
      <c r="F10" s="77"/>
      <c r="G10" s="77"/>
      <c r="H10" s="77"/>
      <c r="I10" s="77"/>
    </row>
    <row r="11" spans="1:11" ht="17.25" customHeight="1">
      <c r="A11" s="62"/>
      <c r="B11" s="62" t="s">
        <v>165</v>
      </c>
      <c r="C11" s="62"/>
      <c r="D11" s="490">
        <f>'MINI NOEL'!E12</f>
        <v>0</v>
      </c>
      <c r="E11" s="490"/>
      <c r="F11" s="490"/>
      <c r="G11" s="490"/>
      <c r="H11" s="490"/>
      <c r="I11" s="490"/>
    </row>
    <row r="12" spans="1:11" s="67" customFormat="1" ht="3.75" customHeight="1">
      <c r="A12" s="63"/>
      <c r="B12" s="64"/>
      <c r="C12" s="64"/>
      <c r="D12" s="65"/>
      <c r="E12" s="66"/>
      <c r="F12" s="71"/>
      <c r="G12" s="66"/>
      <c r="H12" s="65"/>
      <c r="I12" s="66"/>
    </row>
    <row r="13" spans="1:11" s="67" customFormat="1" ht="17.25" customHeight="1">
      <c r="A13" s="63"/>
      <c r="B13" s="524" t="s">
        <v>166</v>
      </c>
      <c r="C13" s="524"/>
      <c r="D13" s="70" t="str">
        <f>'MINI NOEL'!D22</f>
        <v>SEANCE DE NOEL</v>
      </c>
      <c r="E13" s="71" t="s">
        <v>167</v>
      </c>
      <c r="F13" s="293">
        <f>'MINI NOEL'!D25</f>
        <v>0</v>
      </c>
      <c r="G13" s="292" t="s">
        <v>18</v>
      </c>
      <c r="H13" s="525">
        <f>'MINI NOEL'!H25</f>
        <v>0</v>
      </c>
      <c r="I13" s="525"/>
    </row>
    <row r="14" spans="1:11" s="67" customFormat="1" ht="6" customHeight="1">
      <c r="A14" s="63"/>
      <c r="B14" s="71"/>
      <c r="C14" s="71"/>
      <c r="D14" s="65"/>
      <c r="E14" s="66"/>
      <c r="F14" s="65"/>
      <c r="G14" s="66"/>
      <c r="H14" s="65"/>
      <c r="I14" s="66"/>
    </row>
    <row r="15" spans="1:11">
      <c r="A15" s="62"/>
      <c r="B15" s="62" t="s">
        <v>168</v>
      </c>
      <c r="C15" s="62"/>
      <c r="D15" s="78" t="str">
        <f>'MINI NOEL'!H22</f>
        <v>SANTA/ SANTA WOAW</v>
      </c>
      <c r="E15" s="69" t="s">
        <v>169</v>
      </c>
      <c r="F15" s="78" t="str">
        <f>'MINI NOEL'!G22</f>
        <v>6 / la totalité</v>
      </c>
      <c r="G15" s="44" t="str">
        <f>'MINI NOEL'!I22</f>
        <v>110€ les 6 / 170€ la totalité</v>
      </c>
      <c r="H15" s="63" t="s">
        <v>170</v>
      </c>
      <c r="I15" s="42" t="str">
        <f>'MINI NOEL'!E33</f>
        <v>OUI /NON</v>
      </c>
    </row>
    <row r="16" spans="1:11" s="67" customFormat="1" ht="3.75" customHeight="1">
      <c r="A16" s="63"/>
      <c r="B16" s="63"/>
      <c r="C16" s="63"/>
      <c r="D16" s="63"/>
      <c r="E16" s="63"/>
      <c r="F16" s="63"/>
      <c r="G16" s="63"/>
      <c r="H16" s="63"/>
      <c r="I16" s="63"/>
    </row>
    <row r="17" spans="1:9" s="67" customFormat="1" ht="3.75" customHeight="1">
      <c r="A17" s="63"/>
      <c r="B17" s="500"/>
      <c r="C17" s="500"/>
      <c r="D17" s="63"/>
      <c r="E17" s="63"/>
      <c r="F17" s="63"/>
      <c r="G17" s="63"/>
      <c r="H17" s="63"/>
      <c r="I17" s="63"/>
    </row>
    <row r="18" spans="1:9">
      <c r="A18" s="62"/>
      <c r="B18" s="62" t="s">
        <v>171</v>
      </c>
      <c r="C18" s="62"/>
      <c r="D18" s="499" t="str">
        <f>'MINI NOEL'!D27</f>
        <v>VIREMENT/PAYPAL/CHEQUE</v>
      </c>
      <c r="E18" s="499"/>
      <c r="F18" s="69" t="s">
        <v>172</v>
      </c>
      <c r="G18" s="490">
        <f>'MINI NOEL'!H27</f>
        <v>0</v>
      </c>
      <c r="H18" s="490"/>
      <c r="I18" s="490"/>
    </row>
    <row r="19" spans="1:9" s="67" customFormat="1" ht="3.75" customHeight="1">
      <c r="A19" s="63"/>
      <c r="B19" s="63"/>
      <c r="C19" s="63"/>
      <c r="D19" s="63"/>
      <c r="E19" s="63"/>
      <c r="F19" s="63"/>
      <c r="G19" s="63"/>
      <c r="H19" s="63"/>
      <c r="I19" s="63"/>
    </row>
    <row r="20" spans="1:9" s="61" customFormat="1" ht="9" customHeight="1">
      <c r="A20" s="68"/>
      <c r="B20" s="72"/>
      <c r="C20" s="72"/>
      <c r="D20" s="75"/>
      <c r="E20" s="72"/>
      <c r="F20" s="75"/>
      <c r="G20" s="75"/>
      <c r="H20" s="72"/>
      <c r="I20" s="72"/>
    </row>
    <row r="21" spans="1:9" s="61" customFormat="1" ht="3" customHeight="1">
      <c r="A21" s="68"/>
      <c r="B21" s="66"/>
      <c r="C21" s="66"/>
      <c r="D21" s="71"/>
      <c r="E21" s="66"/>
      <c r="F21" s="71"/>
      <c r="G21" s="71"/>
      <c r="H21" s="66"/>
      <c r="I21" s="66"/>
    </row>
    <row r="22" spans="1:9">
      <c r="A22" s="62"/>
      <c r="B22" s="536" t="s">
        <v>174</v>
      </c>
      <c r="C22" s="536"/>
      <c r="D22" s="66" t="s">
        <v>173</v>
      </c>
      <c r="E22" s="533">
        <f>'MINI NOEL'!$E$43:$G$43</f>
        <v>0</v>
      </c>
      <c r="F22" s="533"/>
      <c r="G22" s="534"/>
      <c r="H22" s="296">
        <f>'MINI NOEL'!$H$43</f>
        <v>0</v>
      </c>
      <c r="I22" s="295" t="str">
        <f>'MINI NOEL'!$I$43</f>
        <v>O/N</v>
      </c>
    </row>
    <row r="23" spans="1:9" ht="6" customHeight="1">
      <c r="A23" s="62"/>
      <c r="B23" s="536"/>
      <c r="C23" s="536"/>
      <c r="D23" s="66"/>
      <c r="E23" s="66"/>
      <c r="F23" s="66"/>
      <c r="G23" s="66"/>
      <c r="H23" s="71"/>
      <c r="I23" s="71"/>
    </row>
    <row r="24" spans="1:9" ht="15.75" customHeight="1">
      <c r="A24" s="62"/>
      <c r="B24" s="536"/>
      <c r="C24" s="536"/>
      <c r="D24" s="294" t="s">
        <v>236</v>
      </c>
      <c r="E24" s="518">
        <f>'MINI NOEL'!$E$45:$G$45</f>
        <v>0</v>
      </c>
      <c r="F24" s="518"/>
      <c r="G24" s="519"/>
      <c r="H24" s="375">
        <f>'MINI NOEL'!$H$45</f>
        <v>0</v>
      </c>
      <c r="I24" s="336" t="str">
        <f>'MINI NOEL'!$I$45</f>
        <v>O/N</v>
      </c>
    </row>
    <row r="25" spans="1:9" ht="5.25" customHeight="1">
      <c r="A25" s="62"/>
      <c r="B25" s="536"/>
      <c r="C25" s="536"/>
      <c r="D25" s="71"/>
      <c r="E25" s="71"/>
      <c r="F25" s="71"/>
      <c r="G25" s="71"/>
      <c r="H25" s="71"/>
      <c r="I25" s="71"/>
    </row>
    <row r="26" spans="1:9" s="67" customFormat="1" ht="6" customHeight="1">
      <c r="A26" s="63"/>
      <c r="B26" s="76"/>
      <c r="C26" s="76"/>
      <c r="D26" s="76"/>
      <c r="E26" s="76"/>
      <c r="F26" s="76"/>
      <c r="G26" s="76"/>
      <c r="H26" s="76"/>
      <c r="I26" s="76"/>
    </row>
    <row r="27" spans="1:9" ht="14.25" customHeight="1">
      <c r="A27" s="62"/>
      <c r="B27" s="63"/>
      <c r="C27" s="63"/>
      <c r="D27" s="66" t="s">
        <v>237</v>
      </c>
      <c r="E27" s="526">
        <f>'MINI NOEL'!E36:H36</f>
        <v>0</v>
      </c>
      <c r="F27" s="526"/>
      <c r="G27" s="526"/>
      <c r="H27" s="527"/>
      <c r="I27" s="429">
        <f>'MINI NOEL'!I36</f>
        <v>0</v>
      </c>
    </row>
    <row r="28" spans="1:9" ht="9" customHeight="1">
      <c r="A28" s="62"/>
      <c r="B28" s="66"/>
      <c r="C28" s="66"/>
      <c r="D28" s="66"/>
      <c r="E28" s="66"/>
      <c r="F28" s="66"/>
      <c r="G28" s="66"/>
      <c r="H28" s="362"/>
      <c r="I28" s="362"/>
    </row>
    <row r="29" spans="1:9" s="67" customFormat="1" ht="16.5" customHeight="1">
      <c r="A29" s="63"/>
      <c r="B29" s="66"/>
      <c r="C29" s="66"/>
      <c r="D29" s="294" t="s">
        <v>238</v>
      </c>
      <c r="E29" s="518">
        <f>'MINI NOEL'!E38:H38</f>
        <v>0</v>
      </c>
      <c r="F29" s="518"/>
      <c r="G29" s="518"/>
      <c r="H29" s="519"/>
      <c r="I29" s="427">
        <f>'MINI NOEL'!I38</f>
        <v>0</v>
      </c>
    </row>
    <row r="30" spans="1:9" s="67" customFormat="1" ht="6.75" customHeight="1">
      <c r="A30" s="63"/>
      <c r="B30" s="66"/>
      <c r="C30" s="66"/>
      <c r="D30" s="66"/>
      <c r="E30" s="66"/>
      <c r="F30" s="66"/>
      <c r="G30" s="66"/>
      <c r="H30" s="66"/>
      <c r="I30" s="66"/>
    </row>
    <row r="31" spans="1:9" s="67" customFormat="1" ht="15.75" customHeight="1">
      <c r="A31" s="63"/>
      <c r="B31" s="63"/>
      <c r="D31" s="294" t="s">
        <v>239</v>
      </c>
      <c r="E31" s="518">
        <f>'MINI NOEL'!E40:H40</f>
        <v>0</v>
      </c>
      <c r="F31" s="518"/>
      <c r="G31" s="518"/>
      <c r="H31" s="519"/>
      <c r="I31" s="427">
        <f>'MINI NOEL'!I40</f>
        <v>0</v>
      </c>
    </row>
    <row r="32" spans="1:9" s="67" customFormat="1" ht="19.5" customHeight="1">
      <c r="A32" s="63"/>
      <c r="B32" s="63"/>
      <c r="D32" s="294"/>
      <c r="E32" s="373"/>
      <c r="F32" s="373"/>
      <c r="G32" s="373"/>
      <c r="H32" s="374"/>
      <c r="I32" s="374"/>
    </row>
    <row r="33" spans="1:11" s="67" customFormat="1" ht="15" customHeight="1">
      <c r="A33" s="63"/>
      <c r="B33" s="366" t="s">
        <v>17</v>
      </c>
      <c r="C33" s="366"/>
      <c r="F33" s="490">
        <f>'MINI NOEL'!F52</f>
        <v>0</v>
      </c>
      <c r="G33" s="490"/>
      <c r="H33" s="490"/>
      <c r="I33" s="490"/>
    </row>
    <row r="34" spans="1:11" s="67" customFormat="1" ht="8.25" customHeight="1">
      <c r="A34" s="63"/>
      <c r="D34" s="366"/>
      <c r="E34" s="366"/>
    </row>
    <row r="35" spans="1:11" s="67" customFormat="1" ht="18.75" customHeight="1">
      <c r="A35" s="73"/>
      <c r="B35" s="364" t="s">
        <v>13</v>
      </c>
      <c r="C35" s="364"/>
      <c r="F35" s="537"/>
      <c r="G35" s="537"/>
      <c r="H35" s="537"/>
      <c r="I35" s="537"/>
    </row>
    <row r="36" spans="1:11" s="67" customFormat="1" ht="14.25" customHeight="1">
      <c r="A36" s="63"/>
      <c r="D36" s="364"/>
      <c r="E36" s="512" t="str">
        <f>'MINI NOEL'!E54</f>
        <v>FB/INSTAGRAM/SITE/CONNAISSANCE</v>
      </c>
      <c r="F36" s="512"/>
      <c r="G36" s="516"/>
      <c r="H36" s="514" t="str">
        <f>'MINI NOEL'!H54</f>
        <v>si connaissance NOM</v>
      </c>
      <c r="I36" s="515"/>
    </row>
    <row r="37" spans="1:11" ht="14.25" customHeight="1">
      <c r="A37" s="68"/>
      <c r="B37" s="66"/>
      <c r="C37" s="66"/>
      <c r="D37" s="66"/>
      <c r="E37" s="66"/>
      <c r="F37" s="66"/>
      <c r="G37" s="66"/>
      <c r="H37" s="66"/>
      <c r="I37" s="66"/>
    </row>
    <row r="38" spans="1:11" ht="11.25" customHeight="1">
      <c r="A38" s="62"/>
      <c r="B38" s="66"/>
      <c r="C38" s="66"/>
      <c r="D38" s="66"/>
      <c r="E38" s="66"/>
      <c r="F38" s="66"/>
      <c r="G38" s="66"/>
      <c r="H38" s="66"/>
      <c r="I38" s="66"/>
    </row>
    <row r="39" spans="1:11" s="67" customFormat="1" ht="12" customHeight="1">
      <c r="A39" s="63"/>
      <c r="B39" s="535" t="s">
        <v>175</v>
      </c>
      <c r="C39" s="301" t="s">
        <v>178</v>
      </c>
      <c r="D39" s="66"/>
      <c r="E39" s="66"/>
      <c r="F39" s="66"/>
      <c r="G39" s="66"/>
      <c r="H39" s="66"/>
      <c r="I39" s="66"/>
    </row>
    <row r="40" spans="1:11" ht="12" customHeight="1">
      <c r="A40" s="62"/>
      <c r="B40" s="535"/>
      <c r="C40" s="298"/>
      <c r="D40" s="301" t="s">
        <v>177</v>
      </c>
      <c r="E40" s="301" t="s">
        <v>179</v>
      </c>
      <c r="F40" s="301" t="s">
        <v>186</v>
      </c>
      <c r="G40" s="302" t="s">
        <v>46</v>
      </c>
      <c r="H40" s="301" t="s">
        <v>180</v>
      </c>
      <c r="I40" s="376" t="s">
        <v>179</v>
      </c>
      <c r="J40" s="62"/>
      <c r="K40" s="62"/>
    </row>
    <row r="41" spans="1:11" ht="18" customHeight="1">
      <c r="A41" s="62"/>
      <c r="B41" s="535"/>
      <c r="C41" s="300"/>
      <c r="D41" s="378"/>
      <c r="E41" s="378"/>
      <c r="F41" s="298"/>
      <c r="G41" s="298"/>
      <c r="H41" s="298"/>
      <c r="I41" s="300"/>
      <c r="J41" s="62"/>
      <c r="K41" s="74" t="s">
        <v>181</v>
      </c>
    </row>
    <row r="42" spans="1:11">
      <c r="A42" s="62"/>
      <c r="B42" s="535"/>
      <c r="C42" s="300"/>
      <c r="D42" s="300"/>
      <c r="E42" s="300"/>
      <c r="F42" s="299"/>
      <c r="G42" s="299"/>
      <c r="H42" s="299"/>
      <c r="I42" s="300"/>
      <c r="J42" s="62"/>
      <c r="K42" s="74" t="s">
        <v>182</v>
      </c>
    </row>
    <row r="43" spans="1:11" ht="15" customHeight="1">
      <c r="A43" s="62"/>
      <c r="B43" s="535"/>
      <c r="C43" s="300"/>
      <c r="D43" s="300"/>
      <c r="E43" s="300"/>
      <c r="F43" s="298"/>
      <c r="G43" s="298"/>
      <c r="H43" s="378"/>
      <c r="I43" s="300"/>
      <c r="J43" s="62"/>
      <c r="K43" s="365" t="s">
        <v>183</v>
      </c>
    </row>
    <row r="44" spans="1:11" ht="15.75" customHeight="1">
      <c r="A44" s="62"/>
      <c r="B44" s="62"/>
      <c r="C44" s="377"/>
      <c r="D44" s="300"/>
      <c r="E44" s="300"/>
      <c r="F44" s="300"/>
      <c r="G44" s="300"/>
      <c r="H44" s="300"/>
      <c r="I44" s="300"/>
      <c r="J44" s="62"/>
      <c r="K44" s="74"/>
    </row>
    <row r="45" spans="1:11" s="67" customFormat="1" ht="12" customHeight="1">
      <c r="A45" s="62"/>
      <c r="B45" s="498" t="s">
        <v>184</v>
      </c>
      <c r="C45" s="301" t="s">
        <v>185</v>
      </c>
      <c r="D45" s="301" t="s">
        <v>186</v>
      </c>
      <c r="E45" s="301" t="s">
        <v>187</v>
      </c>
      <c r="F45" s="301" t="s">
        <v>188</v>
      </c>
      <c r="G45" s="301" t="s">
        <v>189</v>
      </c>
      <c r="H45" s="301" t="s">
        <v>190</v>
      </c>
      <c r="I45" s="62"/>
      <c r="J45" s="62"/>
      <c r="K45" s="62"/>
    </row>
    <row r="46" spans="1:11" ht="14.25" customHeight="1">
      <c r="A46" s="62"/>
      <c r="B46" s="498"/>
      <c r="C46" s="298"/>
      <c r="D46" s="298"/>
      <c r="E46" s="298"/>
      <c r="F46" s="298"/>
      <c r="G46" s="298"/>
      <c r="H46" s="298"/>
      <c r="I46" s="62"/>
      <c r="J46" s="62"/>
      <c r="K46" s="62"/>
    </row>
    <row r="47" spans="1:11" ht="17.25" customHeight="1">
      <c r="A47" s="62"/>
      <c r="B47" s="74"/>
      <c r="C47" s="68"/>
      <c r="I47" s="62"/>
      <c r="J47" s="62"/>
      <c r="K47" s="62"/>
    </row>
    <row r="48" spans="1:11" ht="12.75" customHeight="1">
      <c r="A48" s="62"/>
      <c r="B48" s="62"/>
      <c r="C48" s="62"/>
      <c r="D48" s="68"/>
      <c r="E48" s="68"/>
      <c r="F48" s="68"/>
      <c r="G48" s="68"/>
      <c r="H48" s="68"/>
      <c r="I48" s="62"/>
      <c r="J48" s="62"/>
      <c r="K48" s="62"/>
    </row>
    <row r="49" spans="1:11">
      <c r="A49" s="62"/>
      <c r="B49" s="498" t="s">
        <v>176</v>
      </c>
      <c r="D49" s="62"/>
      <c r="E49" s="532" t="s">
        <v>202</v>
      </c>
      <c r="F49" s="532"/>
      <c r="G49" s="532"/>
      <c r="H49" s="532"/>
      <c r="I49" s="532"/>
      <c r="J49" s="62"/>
      <c r="K49" s="62"/>
    </row>
    <row r="50" spans="1:11">
      <c r="A50" s="62"/>
      <c r="B50" s="498"/>
      <c r="C50" s="301" t="s">
        <v>191</v>
      </c>
      <c r="D50" s="301" t="s">
        <v>192</v>
      </c>
      <c r="E50" s="301" t="s">
        <v>193</v>
      </c>
      <c r="F50" s="301" t="s">
        <v>247</v>
      </c>
      <c r="G50" s="301" t="s">
        <v>194</v>
      </c>
      <c r="H50" s="301" t="s">
        <v>203</v>
      </c>
      <c r="I50" s="301" t="s">
        <v>195</v>
      </c>
      <c r="J50" s="62"/>
      <c r="K50" s="62"/>
    </row>
    <row r="51" spans="1:11">
      <c r="A51" s="62"/>
      <c r="B51" s="498"/>
      <c r="C51" s="298"/>
      <c r="D51" s="298"/>
      <c r="E51" s="298"/>
      <c r="F51" s="298"/>
      <c r="G51" s="298"/>
      <c r="H51" s="298"/>
      <c r="I51" s="298"/>
      <c r="J51" s="62"/>
      <c r="K51" s="62"/>
    </row>
    <row r="52" spans="1:11">
      <c r="A52" s="62"/>
      <c r="B52" s="498"/>
      <c r="C52" s="301" t="s">
        <v>196</v>
      </c>
      <c r="D52" s="301" t="s">
        <v>197</v>
      </c>
      <c r="E52" s="528" t="s">
        <v>198</v>
      </c>
      <c r="F52" s="529"/>
      <c r="G52" s="301" t="s">
        <v>199</v>
      </c>
      <c r="H52" s="301" t="s">
        <v>200</v>
      </c>
      <c r="I52" s="301" t="s">
        <v>201</v>
      </c>
      <c r="J52" s="62"/>
      <c r="K52" s="62"/>
    </row>
    <row r="53" spans="1:11">
      <c r="A53" s="62"/>
      <c r="B53" s="498"/>
      <c r="C53" s="297"/>
      <c r="D53" s="297"/>
      <c r="E53" s="530"/>
      <c r="F53" s="531"/>
      <c r="G53" s="297"/>
      <c r="H53" s="297"/>
      <c r="I53" s="297"/>
      <c r="J53" s="62"/>
      <c r="K53" s="62"/>
    </row>
    <row r="54" spans="1:11">
      <c r="A54" s="62"/>
      <c r="B54" s="368" t="s">
        <v>206</v>
      </c>
      <c r="C54" s="368"/>
      <c r="D54" s="62"/>
      <c r="E54" s="62"/>
      <c r="F54" s="62"/>
      <c r="G54" s="62"/>
      <c r="H54" s="62"/>
      <c r="I54" s="62"/>
      <c r="J54" s="62"/>
      <c r="K54" s="62"/>
    </row>
    <row r="55" spans="1:11">
      <c r="A55" s="62"/>
      <c r="B55" s="368"/>
      <c r="C55" s="368"/>
      <c r="D55" s="368"/>
      <c r="E55" s="368"/>
      <c r="F55" s="368"/>
      <c r="G55" s="368"/>
      <c r="H55" s="368"/>
      <c r="I55" s="368"/>
      <c r="J55" s="62"/>
      <c r="K55" s="62"/>
    </row>
    <row r="56" spans="1:11">
      <c r="A56" s="62"/>
      <c r="B56" s="368"/>
      <c r="C56" s="368"/>
      <c r="D56" s="368"/>
      <c r="E56" s="368"/>
      <c r="F56" s="368"/>
      <c r="G56" s="368"/>
      <c r="H56" s="368"/>
      <c r="I56" s="368"/>
      <c r="J56" s="62"/>
      <c r="K56" s="62"/>
    </row>
    <row r="57" spans="1:11">
      <c r="A57" s="62"/>
      <c r="B57" s="62"/>
      <c r="C57" s="62"/>
      <c r="D57" s="368"/>
      <c r="E57" s="368"/>
      <c r="F57" s="368"/>
      <c r="G57" s="368"/>
      <c r="H57" s="368"/>
      <c r="I57" s="368"/>
      <c r="J57" s="62"/>
      <c r="K57" s="62"/>
    </row>
    <row r="58" spans="1:11">
      <c r="A58" s="62"/>
      <c r="D58" s="62"/>
      <c r="E58" s="62"/>
      <c r="F58" s="62"/>
      <c r="G58" s="62"/>
      <c r="H58" s="62"/>
      <c r="I58" s="62"/>
      <c r="J58" s="62"/>
      <c r="K58" s="62"/>
    </row>
  </sheetData>
  <sheetProtection selectLockedCells="1"/>
  <mergeCells count="26">
    <mergeCell ref="B49:B53"/>
    <mergeCell ref="E52:F52"/>
    <mergeCell ref="E53:F53"/>
    <mergeCell ref="E49:I49"/>
    <mergeCell ref="E22:G22"/>
    <mergeCell ref="B39:B43"/>
    <mergeCell ref="B22:C25"/>
    <mergeCell ref="E24:G24"/>
    <mergeCell ref="F33:I33"/>
    <mergeCell ref="F35:I35"/>
    <mergeCell ref="B45:B46"/>
    <mergeCell ref="B13:C13"/>
    <mergeCell ref="B17:C17"/>
    <mergeCell ref="E36:G36"/>
    <mergeCell ref="H36:I36"/>
    <mergeCell ref="D2:G4"/>
    <mergeCell ref="A3:C3"/>
    <mergeCell ref="A4:C4"/>
    <mergeCell ref="D5:G5"/>
    <mergeCell ref="D18:E18"/>
    <mergeCell ref="G18:I18"/>
    <mergeCell ref="D11:I11"/>
    <mergeCell ref="H13:I13"/>
    <mergeCell ref="E27:H27"/>
    <mergeCell ref="E29:H29"/>
    <mergeCell ref="E31:H31"/>
  </mergeCells>
  <dataValidations count="1">
    <dataValidation showInputMessage="1" showErrorMessage="1" sqref="E36:G36 D29:E29 D24:E24 D31:E32"/>
  </dataValidations>
  <pageMargins left="0.23622047244094491" right="0.23622047244094491" top="0.19685039370078741" bottom="0.19685039370078741" header="0.11811023622047245" footer="0.11811023622047245"/>
  <pageSetup paperSize="9" scale="95" orientation="portrait" r:id="rId1"/>
  <drawing r:id="rId2"/>
</worksheet>
</file>

<file path=xl/worksheets/sheet3.xml><?xml version="1.0" encoding="utf-8"?>
<worksheet xmlns="http://schemas.openxmlformats.org/spreadsheetml/2006/main" xmlns:r="http://schemas.openxmlformats.org/officeDocument/2006/relationships">
  <sheetPr>
    <tabColor rgb="FFFF0000"/>
  </sheetPr>
  <dimension ref="A1:I58"/>
  <sheetViews>
    <sheetView showGridLines="0" showZeros="0" showRuler="0" view="pageLayout" zoomScale="70" zoomScalePageLayoutView="70" workbookViewId="0">
      <selection activeCell="B27" sqref="B27:I27"/>
    </sheetView>
  </sheetViews>
  <sheetFormatPr baseColWidth="10" defaultColWidth="11.44140625" defaultRowHeight="14.4"/>
  <cols>
    <col min="1" max="1" width="1.6640625" style="1" customWidth="1"/>
    <col min="2" max="3" width="11.44140625" style="1"/>
    <col min="4" max="4" width="18.33203125" style="1" customWidth="1"/>
    <col min="5" max="5" width="5.109375" style="1" customWidth="1"/>
    <col min="6" max="6" width="15.44140625" style="1" customWidth="1"/>
    <col min="7" max="7" width="6.5546875" style="1" customWidth="1"/>
    <col min="8" max="8" width="15.5546875" style="1" customWidth="1"/>
    <col min="9" max="9" width="7.44140625" style="1" customWidth="1"/>
    <col min="10" max="16384" width="11.44140625" style="1"/>
  </cols>
  <sheetData>
    <row r="1" spans="1:9" ht="4.5" customHeight="1"/>
    <row r="2" spans="1:9" ht="15" customHeight="1">
      <c r="A2" s="1" t="s">
        <v>22</v>
      </c>
      <c r="D2" s="502"/>
      <c r="E2" s="502"/>
      <c r="F2" s="502"/>
      <c r="G2" s="502"/>
    </row>
    <row r="3" spans="1:9" ht="15.75" customHeight="1">
      <c r="A3" s="503"/>
      <c r="B3" s="503"/>
      <c r="C3" s="503"/>
      <c r="D3" s="502"/>
      <c r="E3" s="502"/>
      <c r="F3" s="502"/>
      <c r="G3" s="502"/>
    </row>
    <row r="4" spans="1:9" ht="15" customHeight="1">
      <c r="A4" s="503"/>
      <c r="B4" s="503"/>
      <c r="C4" s="503"/>
      <c r="D4" s="502"/>
      <c r="E4" s="502"/>
      <c r="F4" s="502"/>
      <c r="G4" s="502"/>
    </row>
    <row r="5" spans="1:9">
      <c r="D5" s="504"/>
      <c r="E5" s="504"/>
      <c r="F5" s="504"/>
      <c r="G5" s="504"/>
    </row>
    <row r="6" spans="1:9" ht="4.2" customHeight="1">
      <c r="B6" s="2"/>
      <c r="C6" s="2"/>
      <c r="D6" s="2"/>
      <c r="E6" s="2"/>
      <c r="F6" s="2"/>
      <c r="G6" s="2"/>
      <c r="H6" s="2"/>
      <c r="I6" s="2"/>
    </row>
    <row r="7" spans="1:9" ht="1.95" hidden="1" customHeight="1"/>
    <row r="8" spans="1:9" ht="1.95" hidden="1" customHeight="1"/>
    <row r="9" spans="1:9" ht="17.25" customHeight="1">
      <c r="A9" s="3"/>
      <c r="B9" s="3" t="s">
        <v>23</v>
      </c>
      <c r="C9" s="3"/>
      <c r="D9" s="4"/>
      <c r="E9" s="490">
        <f>'MINI NOEL'!E12</f>
        <v>0</v>
      </c>
      <c r="F9" s="490"/>
      <c r="G9" s="490"/>
      <c r="H9" s="490"/>
      <c r="I9" s="3"/>
    </row>
    <row r="10" spans="1:9" s="7" customFormat="1" ht="4.5" customHeight="1">
      <c r="A10" s="4"/>
      <c r="B10" s="34"/>
      <c r="C10" s="34"/>
      <c r="D10" s="5"/>
      <c r="E10" s="6"/>
      <c r="F10" s="5"/>
      <c r="G10" s="6"/>
      <c r="H10" s="5"/>
      <c r="I10" s="6"/>
    </row>
    <row r="11" spans="1:9">
      <c r="A11" s="3"/>
      <c r="B11" s="3" t="s">
        <v>0</v>
      </c>
      <c r="C11" s="3"/>
      <c r="D11" s="490">
        <f>'MINI NOEL'!D15</f>
        <v>0</v>
      </c>
      <c r="E11" s="490"/>
      <c r="F11" s="490"/>
      <c r="G11" s="490"/>
      <c r="H11" s="490"/>
      <c r="I11" s="3"/>
    </row>
    <row r="12" spans="1:9" s="7" customFormat="1" ht="3.75" customHeight="1">
      <c r="A12" s="4"/>
      <c r="B12" s="4"/>
      <c r="C12" s="4"/>
      <c r="D12" s="4"/>
      <c r="E12" s="4"/>
      <c r="F12" s="4"/>
      <c r="G12" s="4"/>
      <c r="H12" s="4"/>
      <c r="I12" s="4"/>
    </row>
    <row r="13" spans="1:9" s="7" customFormat="1" ht="14.25" customHeight="1">
      <c r="A13" s="4"/>
      <c r="B13" s="4" t="s">
        <v>5</v>
      </c>
      <c r="C13" s="4"/>
      <c r="D13" s="42">
        <f>'MINI NOEL'!D17</f>
        <v>0</v>
      </c>
      <c r="E13" s="4" t="s">
        <v>44</v>
      </c>
      <c r="F13" s="490">
        <f>'MINI NOEL'!G17</f>
        <v>0</v>
      </c>
      <c r="G13" s="490"/>
      <c r="H13" s="490"/>
      <c r="I13" s="4"/>
    </row>
    <row r="14" spans="1:9" ht="4.5" customHeight="1">
      <c r="A14" s="3"/>
      <c r="B14" s="40"/>
      <c r="C14" s="40"/>
      <c r="D14" s="40"/>
      <c r="E14" s="40"/>
      <c r="F14" s="41"/>
      <c r="G14" s="41"/>
      <c r="H14" s="40"/>
      <c r="I14" s="40"/>
    </row>
    <row r="15" spans="1:9" ht="6.75" customHeight="1">
      <c r="A15" s="3"/>
      <c r="B15" s="8"/>
      <c r="C15" s="8"/>
      <c r="D15" s="8"/>
      <c r="E15" s="8"/>
      <c r="F15" s="35"/>
      <c r="G15" s="35"/>
      <c r="H15" s="8"/>
      <c r="I15" s="8"/>
    </row>
    <row r="16" spans="1:9">
      <c r="A16" s="3"/>
      <c r="B16" s="3" t="s">
        <v>24</v>
      </c>
      <c r="C16" s="3"/>
      <c r="D16" s="42" t="s">
        <v>25</v>
      </c>
      <c r="E16" s="42"/>
      <c r="F16" s="42"/>
      <c r="G16" s="42"/>
      <c r="H16" s="42"/>
      <c r="I16" s="42"/>
    </row>
    <row r="17" spans="1:9" s="7" customFormat="1" ht="7.5" customHeight="1">
      <c r="A17" s="4"/>
      <c r="B17" s="4"/>
      <c r="C17" s="4"/>
      <c r="D17" s="4"/>
      <c r="E17" s="4"/>
      <c r="F17" s="9"/>
      <c r="G17" s="9"/>
      <c r="H17" s="4"/>
      <c r="I17" s="4"/>
    </row>
    <row r="18" spans="1:9">
      <c r="A18" s="3"/>
      <c r="B18" s="8" t="s">
        <v>26</v>
      </c>
      <c r="C18" s="8"/>
      <c r="D18" s="43">
        <f>'MINI NOEL'!D25</f>
        <v>0</v>
      </c>
      <c r="E18" s="543" t="s">
        <v>27</v>
      </c>
      <c r="F18" s="543"/>
      <c r="G18" s="32">
        <f>'MINI NOEL'!H25</f>
        <v>0</v>
      </c>
      <c r="H18" s="35" t="s">
        <v>28</v>
      </c>
      <c r="I18" s="32">
        <f>G18+H130</f>
        <v>0</v>
      </c>
    </row>
    <row r="19" spans="1:9" ht="9" customHeight="1">
      <c r="A19" s="3"/>
      <c r="B19" s="6"/>
      <c r="C19" s="6"/>
      <c r="D19" s="31"/>
      <c r="E19" s="6"/>
      <c r="F19" s="31"/>
      <c r="G19" s="31"/>
      <c r="H19" s="6"/>
      <c r="I19" s="6"/>
    </row>
    <row r="20" spans="1:9" ht="15.6">
      <c r="A20" s="3"/>
      <c r="B20" s="8" t="s">
        <v>1</v>
      </c>
      <c r="C20" s="8"/>
      <c r="D20" s="334" t="str">
        <f>'MINI NOEL'!D22</f>
        <v>SEANCE DE NOEL</v>
      </c>
      <c r="E20" s="543" t="s">
        <v>29</v>
      </c>
      <c r="F20" s="543"/>
      <c r="G20" s="32" t="str">
        <f>'MINI NOEL'!G22</f>
        <v>6 / la totalité</v>
      </c>
      <c r="H20" s="544" t="str">
        <f>'MINI NOEL'!H22</f>
        <v>SANTA/ SANTA WOAW</v>
      </c>
      <c r="I20" s="545"/>
    </row>
    <row r="21" spans="1:9" ht="10.95" customHeight="1">
      <c r="A21" s="3"/>
      <c r="B21" s="54"/>
      <c r="C21" s="54"/>
      <c r="D21" s="54"/>
      <c r="E21" s="541" t="s">
        <v>46</v>
      </c>
      <c r="F21" s="541"/>
      <c r="G21" s="54"/>
      <c r="H21" s="542"/>
      <c r="I21" s="542"/>
    </row>
    <row r="22" spans="1:9" s="7" customFormat="1" ht="15" customHeight="1">
      <c r="A22" s="4"/>
      <c r="B22" s="28" t="s">
        <v>45</v>
      </c>
      <c r="C22" s="55" t="str">
        <f>'MINI NOEL'!I22</f>
        <v>110€ les 6 / 170€ la totalité</v>
      </c>
      <c r="D22" s="53" t="s">
        <v>30</v>
      </c>
      <c r="E22" s="466" t="str">
        <f>'MINI NOEL'!D27</f>
        <v>VIREMENT/PAYPAL/CHEQUE</v>
      </c>
      <c r="F22" s="467"/>
      <c r="G22" s="380"/>
      <c r="H22" s="494"/>
      <c r="I22" s="494"/>
    </row>
    <row r="23" spans="1:9" s="7" customFormat="1" ht="5.25" customHeight="1">
      <c r="A23" s="4"/>
      <c r="B23" s="10"/>
      <c r="C23" s="10"/>
      <c r="D23" s="10"/>
      <c r="E23" s="10"/>
      <c r="F23" s="10"/>
      <c r="G23" s="10"/>
      <c r="H23" s="10"/>
      <c r="I23" s="10"/>
    </row>
    <row r="24" spans="1:9" s="7" customFormat="1" ht="5.25" customHeight="1">
      <c r="A24" s="4"/>
      <c r="B24" s="6"/>
      <c r="C24" s="6"/>
      <c r="D24" s="6"/>
      <c r="E24" s="6"/>
      <c r="F24" s="6"/>
      <c r="G24" s="6"/>
      <c r="H24" s="6"/>
      <c r="I24" s="6"/>
    </row>
    <row r="25" spans="1:9" ht="43.5" customHeight="1">
      <c r="A25" s="3"/>
      <c r="B25" s="538" t="s">
        <v>443</v>
      </c>
      <c r="C25" s="538"/>
      <c r="D25" s="538"/>
      <c r="E25" s="538"/>
      <c r="F25" s="538"/>
      <c r="G25" s="538"/>
      <c r="H25" s="538"/>
      <c r="I25" s="538"/>
    </row>
    <row r="26" spans="1:9" ht="14.25" customHeight="1">
      <c r="A26" s="3"/>
      <c r="B26" s="539" t="s">
        <v>444</v>
      </c>
      <c r="C26" s="539"/>
      <c r="D26" s="539"/>
      <c r="E26" s="539"/>
      <c r="F26" s="539"/>
      <c r="G26" s="539"/>
      <c r="H26" s="539"/>
      <c r="I26" s="539"/>
    </row>
    <row r="27" spans="1:9" s="12" customFormat="1" ht="66.75" customHeight="1">
      <c r="A27" s="11"/>
      <c r="B27" s="551" t="s">
        <v>31</v>
      </c>
      <c r="C27" s="551"/>
      <c r="D27" s="551"/>
      <c r="E27" s="551"/>
      <c r="F27" s="551"/>
      <c r="G27" s="551"/>
      <c r="H27" s="551"/>
      <c r="I27" s="551"/>
    </row>
    <row r="28" spans="1:9" ht="1.5" customHeight="1">
      <c r="A28" s="3"/>
      <c r="B28" s="539" t="s">
        <v>32</v>
      </c>
      <c r="C28" s="539"/>
      <c r="D28" s="539"/>
      <c r="E28" s="539"/>
      <c r="F28" s="539"/>
      <c r="G28" s="539"/>
      <c r="H28" s="539"/>
      <c r="I28" s="539"/>
    </row>
    <row r="29" spans="1:9" ht="25.5" customHeight="1">
      <c r="A29" s="3"/>
      <c r="B29" s="539" t="s">
        <v>33</v>
      </c>
      <c r="C29" s="539"/>
      <c r="D29" s="539"/>
      <c r="E29" s="539"/>
      <c r="F29" s="539"/>
      <c r="G29" s="539"/>
      <c r="H29" s="539"/>
      <c r="I29" s="539"/>
    </row>
    <row r="30" spans="1:9" s="7" customFormat="1" ht="42" customHeight="1">
      <c r="A30" s="4"/>
      <c r="B30" s="539" t="s">
        <v>34</v>
      </c>
      <c r="C30" s="539"/>
      <c r="D30" s="539"/>
      <c r="E30" s="539"/>
      <c r="F30" s="539"/>
      <c r="G30" s="539"/>
      <c r="H30" s="539"/>
      <c r="I30" s="539"/>
    </row>
    <row r="31" spans="1:9" ht="68.400000000000006" customHeight="1">
      <c r="A31" s="3"/>
      <c r="B31" s="540" t="s">
        <v>252</v>
      </c>
      <c r="C31" s="539"/>
      <c r="D31" s="539"/>
      <c r="E31" s="539"/>
      <c r="F31" s="539"/>
      <c r="G31" s="539"/>
      <c r="H31" s="539"/>
      <c r="I31" s="539"/>
    </row>
    <row r="32" spans="1:9" s="7" customFormat="1" ht="8.25" customHeight="1">
      <c r="A32" s="4"/>
      <c r="B32" s="552" t="s">
        <v>35</v>
      </c>
      <c r="C32" s="552"/>
      <c r="D32" s="552"/>
      <c r="E32" s="552"/>
      <c r="F32" s="552"/>
      <c r="G32" s="552"/>
      <c r="H32" s="552"/>
      <c r="I32" s="552"/>
    </row>
    <row r="33" spans="1:9" ht="15" customHeight="1">
      <c r="A33" s="3"/>
      <c r="B33" s="552"/>
      <c r="C33" s="552"/>
      <c r="D33" s="552"/>
      <c r="E33" s="552"/>
      <c r="F33" s="552"/>
      <c r="G33" s="552"/>
      <c r="H33" s="552"/>
      <c r="I33" s="552"/>
    </row>
    <row r="34" spans="1:9" s="60" customFormat="1" ht="15" customHeight="1">
      <c r="A34" s="62"/>
      <c r="B34" s="369" t="str">
        <f>'MINI NOEL'!E33</f>
        <v>OUI /NON</v>
      </c>
      <c r="C34" s="551" t="s">
        <v>244</v>
      </c>
      <c r="D34" s="551"/>
      <c r="E34" s="551"/>
      <c r="F34" s="551"/>
      <c r="G34" s="551"/>
      <c r="H34" s="551"/>
      <c r="I34" s="371"/>
    </row>
    <row r="35" spans="1:9" s="7" customFormat="1" ht="15" customHeight="1">
      <c r="A35" s="4"/>
      <c r="B35" s="549" t="s">
        <v>36</v>
      </c>
      <c r="C35" s="549"/>
      <c r="D35" s="549"/>
      <c r="E35" s="549"/>
      <c r="F35" s="549"/>
      <c r="G35" s="549"/>
      <c r="H35" s="549"/>
      <c r="I35" s="549"/>
    </row>
    <row r="36" spans="1:9" ht="15.75" customHeight="1">
      <c r="A36" s="3"/>
      <c r="B36" s="550" t="s">
        <v>245</v>
      </c>
      <c r="C36" s="550"/>
      <c r="D36" s="550"/>
      <c r="E36" s="550"/>
      <c r="F36" s="550"/>
      <c r="G36" s="550"/>
      <c r="H36" s="550"/>
      <c r="I36" s="550"/>
    </row>
    <row r="37" spans="1:9" ht="0.6" customHeight="1">
      <c r="A37" s="3"/>
      <c r="B37" s="40"/>
      <c r="C37" s="40"/>
      <c r="D37" s="45"/>
      <c r="E37" s="46"/>
      <c r="F37" s="45"/>
      <c r="G37" s="45"/>
      <c r="H37" s="45"/>
      <c r="I37" s="40"/>
    </row>
    <row r="38" spans="1:9" ht="6.75" customHeight="1">
      <c r="A38" s="3"/>
      <c r="B38" s="3"/>
      <c r="C38" s="3"/>
      <c r="D38" s="3"/>
      <c r="E38" s="3"/>
      <c r="F38" s="3"/>
      <c r="G38" s="3"/>
      <c r="H38" s="3"/>
      <c r="I38" s="3"/>
    </row>
    <row r="39" spans="1:9">
      <c r="A39" s="3"/>
      <c r="B39" s="47" t="s">
        <v>37</v>
      </c>
      <c r="C39" s="48"/>
      <c r="D39" s="4"/>
      <c r="E39" s="4"/>
      <c r="F39" s="4"/>
      <c r="G39" s="4"/>
      <c r="H39" s="4"/>
      <c r="I39" s="3"/>
    </row>
    <row r="40" spans="1:9" s="7" customFormat="1" ht="6.75" customHeight="1">
      <c r="A40" s="4"/>
      <c r="B40" s="4"/>
      <c r="C40" s="4"/>
      <c r="D40" s="4"/>
      <c r="E40" s="4"/>
      <c r="F40" s="4"/>
      <c r="G40" s="4"/>
      <c r="H40" s="4"/>
      <c r="I40" s="4"/>
    </row>
    <row r="41" spans="1:9">
      <c r="A41" s="3"/>
      <c r="B41" s="3" t="s">
        <v>38</v>
      </c>
      <c r="C41" s="490">
        <f>'MINI NOEL'!E43</f>
        <v>0</v>
      </c>
      <c r="D41" s="490"/>
      <c r="E41" s="49"/>
      <c r="F41" s="4" t="s">
        <v>39</v>
      </c>
      <c r="G41" s="490">
        <f>'MINI NOEL'!E45</f>
        <v>0</v>
      </c>
      <c r="H41" s="490"/>
      <c r="I41" s="490"/>
    </row>
    <row r="42" spans="1:9" s="7" customFormat="1" ht="4.5" customHeight="1">
      <c r="A42" s="4"/>
      <c r="B42" s="9"/>
      <c r="C42" s="50"/>
      <c r="D42" s="553"/>
      <c r="E42" s="553"/>
      <c r="F42" s="4"/>
      <c r="G42" s="4"/>
      <c r="H42" s="4"/>
      <c r="I42" s="4"/>
    </row>
    <row r="43" spans="1:9" s="7" customFormat="1" ht="16.5" customHeight="1">
      <c r="A43" s="4"/>
      <c r="B43" s="66" t="s">
        <v>240</v>
      </c>
      <c r="C43" s="495">
        <f>'MINI NOEL'!E36</f>
        <v>0</v>
      </c>
      <c r="D43" s="490"/>
      <c r="E43" s="49"/>
      <c r="F43" s="63" t="s">
        <v>242</v>
      </c>
      <c r="G43" s="495">
        <f>'MINI NOEL'!E38</f>
        <v>0</v>
      </c>
      <c r="H43" s="490"/>
      <c r="I43" s="490"/>
    </row>
    <row r="44" spans="1:9" s="67" customFormat="1" ht="4.5" customHeight="1">
      <c r="A44" s="63"/>
      <c r="B44" s="66"/>
      <c r="C44" s="370"/>
      <c r="D44" s="370"/>
      <c r="E44" s="370"/>
      <c r="F44" s="370"/>
      <c r="G44" s="370"/>
      <c r="H44" s="51"/>
      <c r="I44" s="66"/>
    </row>
    <row r="45" spans="1:9" s="67" customFormat="1" ht="16.5" customHeight="1">
      <c r="A45" s="63"/>
      <c r="B45" s="66" t="s">
        <v>241</v>
      </c>
      <c r="C45" s="495">
        <f>'MINI NOEL'!E40</f>
        <v>0</v>
      </c>
      <c r="D45" s="490"/>
      <c r="E45" s="49"/>
      <c r="F45" s="63" t="s">
        <v>243</v>
      </c>
      <c r="G45" s="490">
        <f>'MINI NOEL'!E47</f>
        <v>0</v>
      </c>
      <c r="H45" s="490"/>
      <c r="I45" s="490"/>
    </row>
    <row r="46" spans="1:9" s="67" customFormat="1" ht="4.5" customHeight="1">
      <c r="A46" s="63"/>
      <c r="B46" s="66"/>
      <c r="C46" s="370"/>
      <c r="D46" s="370"/>
      <c r="E46" s="370"/>
      <c r="F46" s="370"/>
      <c r="G46" s="370"/>
      <c r="H46" s="51"/>
      <c r="I46" s="66"/>
    </row>
    <row r="47" spans="1:9" s="7" customFormat="1" ht="15" customHeight="1">
      <c r="A47" s="4"/>
      <c r="B47" s="494" t="s">
        <v>40</v>
      </c>
      <c r="C47" s="494"/>
      <c r="D47" s="494"/>
      <c r="E47" s="494"/>
      <c r="F47" s="494"/>
      <c r="G47" s="1"/>
      <c r="H47" s="546" t="s">
        <v>41</v>
      </c>
      <c r="I47" s="546"/>
    </row>
    <row r="48" spans="1:9" s="7" customFormat="1" ht="18.75" customHeight="1">
      <c r="A48" s="13"/>
      <c r="B48" s="492">
        <f>C41</f>
        <v>0</v>
      </c>
      <c r="C48" s="492"/>
      <c r="D48" s="380"/>
      <c r="E48" s="492">
        <f>G41</f>
        <v>0</v>
      </c>
      <c r="F48" s="492"/>
      <c r="G48" s="6"/>
      <c r="H48" s="547" t="s">
        <v>251</v>
      </c>
      <c r="I48" s="547"/>
    </row>
    <row r="49" spans="1:9">
      <c r="A49" s="3"/>
      <c r="B49" s="494" t="s">
        <v>42</v>
      </c>
      <c r="C49" s="494"/>
      <c r="D49" s="494"/>
      <c r="E49" s="494"/>
      <c r="F49" s="494"/>
      <c r="G49" s="7"/>
      <c r="H49" s="6" t="s">
        <v>43</v>
      </c>
      <c r="I49" s="52"/>
    </row>
    <row r="50" spans="1:9" s="7" customFormat="1" ht="56.25" customHeight="1">
      <c r="A50" s="4"/>
      <c r="B50" s="548"/>
      <c r="C50" s="548"/>
      <c r="D50" s="548"/>
      <c r="E50" s="548"/>
      <c r="F50" s="548"/>
      <c r="G50" s="6"/>
      <c r="H50" s="547"/>
      <c r="I50" s="547"/>
    </row>
    <row r="51" spans="1:9">
      <c r="A51" s="3"/>
      <c r="B51" s="548"/>
      <c r="C51" s="548"/>
      <c r="D51" s="548"/>
      <c r="E51" s="548"/>
      <c r="F51" s="548"/>
      <c r="H51" s="547"/>
      <c r="I51" s="547"/>
    </row>
    <row r="52" spans="1:9" ht="12.75" customHeight="1">
      <c r="A52" s="8"/>
      <c r="B52" s="494"/>
      <c r="C52" s="494"/>
      <c r="D52" s="494"/>
      <c r="E52" s="494"/>
      <c r="F52" s="494"/>
      <c r="G52" s="494"/>
      <c r="H52" s="494"/>
      <c r="I52" s="494"/>
    </row>
    <row r="53" spans="1:9">
      <c r="A53" s="3"/>
      <c r="B53" s="4"/>
      <c r="C53" s="7"/>
      <c r="D53" s="7"/>
      <c r="E53" s="7"/>
      <c r="F53" s="7"/>
      <c r="G53" s="7"/>
      <c r="H53" s="7"/>
      <c r="I53" s="7"/>
    </row>
    <row r="54" spans="1:9">
      <c r="A54" s="3"/>
      <c r="B54" s="4"/>
      <c r="C54" s="7"/>
      <c r="D54" s="7"/>
      <c r="E54" s="7"/>
      <c r="F54" s="7"/>
      <c r="G54" s="7"/>
      <c r="H54" s="7"/>
      <c r="I54" s="7"/>
    </row>
    <row r="55" spans="1:9">
      <c r="A55" s="3"/>
      <c r="B55" s="4"/>
      <c r="C55" s="7"/>
      <c r="D55" s="7"/>
      <c r="E55" s="7"/>
      <c r="F55" s="7"/>
      <c r="G55" s="7"/>
      <c r="H55" s="7"/>
      <c r="I55" s="7"/>
    </row>
    <row r="56" spans="1:9">
      <c r="B56" s="7"/>
      <c r="C56" s="7"/>
      <c r="D56" s="7"/>
      <c r="E56" s="7"/>
      <c r="F56" s="7"/>
      <c r="G56" s="7"/>
      <c r="H56" s="7"/>
      <c r="I56" s="7"/>
    </row>
    <row r="57" spans="1:9">
      <c r="B57" s="7"/>
      <c r="C57" s="7"/>
      <c r="D57" s="7"/>
      <c r="E57" s="7"/>
      <c r="F57" s="7"/>
      <c r="G57" s="7"/>
      <c r="H57" s="7"/>
      <c r="I57" s="7"/>
    </row>
    <row r="58" spans="1:9">
      <c r="B58" s="7"/>
      <c r="C58" s="7"/>
      <c r="D58" s="7"/>
      <c r="E58" s="7"/>
      <c r="F58" s="7"/>
      <c r="G58" s="7"/>
      <c r="H58" s="7"/>
      <c r="I58" s="7"/>
    </row>
  </sheetData>
  <sheetProtection selectLockedCells="1" selectUnlockedCells="1"/>
  <mergeCells count="40">
    <mergeCell ref="C43:D43"/>
    <mergeCell ref="G43:I43"/>
    <mergeCell ref="C45:D45"/>
    <mergeCell ref="G45:I45"/>
    <mergeCell ref="D42:E42"/>
    <mergeCell ref="C41:D41"/>
    <mergeCell ref="G41:I41"/>
    <mergeCell ref="B35:I35"/>
    <mergeCell ref="B36:I36"/>
    <mergeCell ref="B26:I26"/>
    <mergeCell ref="C34:H34"/>
    <mergeCell ref="B27:I27"/>
    <mergeCell ref="B28:I28"/>
    <mergeCell ref="B32:I33"/>
    <mergeCell ref="B52:I52"/>
    <mergeCell ref="B47:F47"/>
    <mergeCell ref="H47:I47"/>
    <mergeCell ref="H48:I48"/>
    <mergeCell ref="B49:F49"/>
    <mergeCell ref="B50:F51"/>
    <mergeCell ref="H50:I51"/>
    <mergeCell ref="B48:C48"/>
    <mergeCell ref="E48:F48"/>
    <mergeCell ref="D11:H11"/>
    <mergeCell ref="D2:G4"/>
    <mergeCell ref="A3:C3"/>
    <mergeCell ref="A4:C4"/>
    <mergeCell ref="D5:G5"/>
    <mergeCell ref="E9:H9"/>
    <mergeCell ref="F13:H13"/>
    <mergeCell ref="B25:I25"/>
    <mergeCell ref="B29:I29"/>
    <mergeCell ref="B30:I30"/>
    <mergeCell ref="B31:I31"/>
    <mergeCell ref="E21:F21"/>
    <mergeCell ref="H21:I21"/>
    <mergeCell ref="H22:I22"/>
    <mergeCell ref="E18:F18"/>
    <mergeCell ref="E20:F20"/>
    <mergeCell ref="H20:I20"/>
  </mergeCells>
  <pageMargins left="0.23622047244094491" right="0.23622047244094491" top="0.19685039370078741" bottom="0.19685039370078741" header="0.11811023622047245" footer="0.11811023622047245"/>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J115"/>
  <sheetViews>
    <sheetView showWhiteSpace="0" view="pageLayout" topLeftCell="A2" zoomScaleNormal="100" workbookViewId="0">
      <selection activeCell="C22" sqref="C22:C25"/>
    </sheetView>
  </sheetViews>
  <sheetFormatPr baseColWidth="10" defaultColWidth="11.5546875" defaultRowHeight="14.4"/>
  <cols>
    <col min="1" max="1" width="46.33203125" style="308" customWidth="1"/>
    <col min="2" max="2" width="2.5546875" style="308" customWidth="1"/>
    <col min="3" max="3" width="46.33203125" style="308" customWidth="1"/>
    <col min="4" max="16384" width="11.5546875" style="308"/>
  </cols>
  <sheetData>
    <row r="1" spans="1:3" ht="392.4" hidden="1" customHeight="1">
      <c r="A1" s="312"/>
      <c r="B1" s="312"/>
      <c r="C1" s="312"/>
    </row>
    <row r="2" spans="1:3">
      <c r="A2" s="409"/>
      <c r="B2" s="409"/>
      <c r="C2" s="559" t="s">
        <v>292</v>
      </c>
    </row>
    <row r="3" spans="1:3">
      <c r="A3" s="409"/>
      <c r="B3" s="409"/>
      <c r="C3" s="559"/>
    </row>
    <row r="4" spans="1:3">
      <c r="A4" s="409"/>
      <c r="B4" s="409"/>
      <c r="C4" s="409"/>
    </row>
    <row r="5" spans="1:3">
      <c r="A5" s="409"/>
      <c r="B5" s="409"/>
      <c r="C5" s="410" t="s">
        <v>293</v>
      </c>
    </row>
    <row r="6" spans="1:3" ht="12.6" customHeight="1">
      <c r="A6" s="560" t="s">
        <v>294</v>
      </c>
      <c r="B6" s="411"/>
      <c r="C6" s="557" t="s">
        <v>295</v>
      </c>
    </row>
    <row r="7" spans="1:3" ht="7.95" customHeight="1">
      <c r="A7" s="560"/>
      <c r="B7" s="411"/>
      <c r="C7" s="557"/>
    </row>
    <row r="8" spans="1:3" ht="11.4" customHeight="1">
      <c r="A8" s="560"/>
      <c r="B8" s="411"/>
      <c r="C8" s="412"/>
    </row>
    <row r="9" spans="1:3" ht="16.2" customHeight="1">
      <c r="A9" s="560"/>
      <c r="B9" s="411"/>
      <c r="C9" s="413" t="s">
        <v>296</v>
      </c>
    </row>
    <row r="10" spans="1:3" ht="12.6" customHeight="1">
      <c r="A10" s="412"/>
      <c r="B10" s="412"/>
      <c r="C10" s="561" t="s">
        <v>373</v>
      </c>
    </row>
    <row r="11" spans="1:3">
      <c r="A11" s="414" t="s">
        <v>297</v>
      </c>
      <c r="B11" s="414"/>
      <c r="C11" s="561"/>
    </row>
    <row r="12" spans="1:3" ht="12" customHeight="1">
      <c r="A12" s="556" t="s">
        <v>298</v>
      </c>
      <c r="B12" s="415"/>
      <c r="C12" s="561"/>
    </row>
    <row r="13" spans="1:3" ht="9" customHeight="1">
      <c r="A13" s="556"/>
      <c r="B13" s="415"/>
      <c r="C13" s="561"/>
    </row>
    <row r="14" spans="1:3" ht="9.6" customHeight="1">
      <c r="A14" s="556"/>
      <c r="B14" s="415"/>
      <c r="C14" s="561"/>
    </row>
    <row r="15" spans="1:3" ht="12" customHeight="1">
      <c r="A15" s="556" t="s">
        <v>299</v>
      </c>
      <c r="B15" s="415"/>
      <c r="C15" s="469"/>
    </row>
    <row r="16" spans="1:3">
      <c r="A16" s="556"/>
      <c r="B16" s="415"/>
      <c r="C16" s="469"/>
    </row>
    <row r="17" spans="1:3">
      <c r="A17" s="556"/>
      <c r="B17" s="415"/>
      <c r="C17" s="562" t="s">
        <v>301</v>
      </c>
    </row>
    <row r="18" spans="1:3">
      <c r="A18" s="556"/>
      <c r="B18" s="415"/>
      <c r="C18" s="562"/>
    </row>
    <row r="19" spans="1:3" ht="17.399999999999999" customHeight="1">
      <c r="A19" s="556"/>
      <c r="B19" s="415"/>
      <c r="C19" s="562"/>
    </row>
    <row r="20" spans="1:3">
      <c r="A20" s="556" t="s">
        <v>300</v>
      </c>
      <c r="B20" s="415"/>
      <c r="C20" s="562"/>
    </row>
    <row r="21" spans="1:3" ht="10.199999999999999" customHeight="1">
      <c r="A21" s="556"/>
      <c r="B21" s="415"/>
      <c r="C21" s="416"/>
    </row>
    <row r="22" spans="1:3" ht="3.6" customHeight="1">
      <c r="A22" s="417"/>
      <c r="B22" s="417"/>
      <c r="C22" s="563"/>
    </row>
    <row r="23" spans="1:3" ht="15" customHeight="1">
      <c r="A23" s="556" t="s">
        <v>302</v>
      </c>
      <c r="B23" s="415"/>
      <c r="C23" s="563"/>
    </row>
    <row r="24" spans="1:3">
      <c r="A24" s="556"/>
      <c r="B24" s="415"/>
      <c r="C24" s="563"/>
    </row>
    <row r="25" spans="1:3">
      <c r="A25" s="556"/>
      <c r="B25" s="415"/>
      <c r="C25" s="563"/>
    </row>
    <row r="26" spans="1:3" ht="13.95" customHeight="1">
      <c r="A26" s="415"/>
      <c r="B26" s="415"/>
      <c r="C26" s="413" t="s">
        <v>303</v>
      </c>
    </row>
    <row r="27" spans="1:3" ht="16.2" customHeight="1">
      <c r="A27" s="414" t="s">
        <v>304</v>
      </c>
      <c r="B27" s="414"/>
      <c r="C27" s="554" t="s">
        <v>371</v>
      </c>
    </row>
    <row r="28" spans="1:3" ht="13.2" customHeight="1">
      <c r="A28" s="556" t="s">
        <v>305</v>
      </c>
      <c r="B28" s="415"/>
      <c r="C28" s="554"/>
    </row>
    <row r="29" spans="1:3" ht="9.6" customHeight="1">
      <c r="A29" s="556"/>
      <c r="B29" s="415"/>
      <c r="C29" s="554"/>
    </row>
    <row r="30" spans="1:3" ht="6.6" customHeight="1">
      <c r="A30" s="415"/>
      <c r="B30" s="415"/>
      <c r="C30" s="554"/>
    </row>
    <row r="31" spans="1:3" ht="14.4" customHeight="1">
      <c r="A31" s="556" t="s">
        <v>446</v>
      </c>
      <c r="B31" s="415"/>
      <c r="C31" s="554" t="s">
        <v>372</v>
      </c>
    </row>
    <row r="32" spans="1:3">
      <c r="A32" s="556"/>
      <c r="B32" s="415"/>
      <c r="C32" s="554"/>
    </row>
    <row r="33" spans="1:3">
      <c r="A33" s="556"/>
      <c r="B33" s="415"/>
      <c r="C33" s="554"/>
    </row>
    <row r="34" spans="1:3" ht="10.199999999999999" customHeight="1">
      <c r="A34" s="556"/>
      <c r="B34" s="415"/>
      <c r="C34" s="554"/>
    </row>
    <row r="35" spans="1:3" ht="6" customHeight="1">
      <c r="A35" s="415"/>
      <c r="B35" s="415"/>
      <c r="C35" s="554"/>
    </row>
    <row r="36" spans="1:3" ht="17.399999999999999" customHeight="1">
      <c r="A36" s="556" t="s">
        <v>445</v>
      </c>
      <c r="B36" s="415"/>
      <c r="C36" s="554"/>
    </row>
    <row r="37" spans="1:3">
      <c r="A37" s="556"/>
      <c r="B37" s="415"/>
      <c r="C37" s="554" t="s">
        <v>306</v>
      </c>
    </row>
    <row r="38" spans="1:3">
      <c r="A38" s="556"/>
      <c r="B38" s="415"/>
      <c r="C38" s="554"/>
    </row>
    <row r="39" spans="1:3">
      <c r="A39" s="556"/>
      <c r="B39" s="415"/>
      <c r="C39" s="554"/>
    </row>
    <row r="40" spans="1:3" ht="13.95" customHeight="1">
      <c r="A40" s="556"/>
      <c r="B40" s="415"/>
      <c r="C40" s="558" t="s">
        <v>307</v>
      </c>
    </row>
    <row r="41" spans="1:3">
      <c r="A41" s="556"/>
      <c r="B41" s="415"/>
      <c r="C41" s="558"/>
    </row>
    <row r="42" spans="1:3" ht="12.6" customHeight="1">
      <c r="A42" s="556"/>
      <c r="B42" s="415"/>
      <c r="C42" s="554" t="s">
        <v>308</v>
      </c>
    </row>
    <row r="43" spans="1:3" ht="1.95" customHeight="1">
      <c r="A43" s="556"/>
      <c r="B43" s="415"/>
      <c r="C43" s="554"/>
    </row>
    <row r="44" spans="1:3" ht="7.2" customHeight="1">
      <c r="A44" s="556"/>
      <c r="B44" s="416"/>
      <c r="C44" s="554"/>
    </row>
    <row r="45" spans="1:3" ht="17.399999999999999" customHeight="1">
      <c r="A45" s="556"/>
      <c r="B45" s="415"/>
      <c r="C45" s="416"/>
    </row>
    <row r="46" spans="1:3">
      <c r="A46" s="556"/>
      <c r="B46" s="415"/>
      <c r="C46" s="554" t="s">
        <v>309</v>
      </c>
    </row>
    <row r="47" spans="1:3">
      <c r="A47" s="468"/>
      <c r="B47" s="415"/>
      <c r="C47" s="554"/>
    </row>
    <row r="48" spans="1:3">
      <c r="A48" s="468"/>
      <c r="B48" s="415"/>
      <c r="C48" s="554"/>
    </row>
    <row r="49" spans="1:10">
      <c r="A49" s="468"/>
      <c r="B49" s="415"/>
      <c r="C49" s="554"/>
    </row>
    <row r="50" spans="1:10">
      <c r="A50" s="468"/>
      <c r="B50" s="415"/>
      <c r="C50" s="554"/>
    </row>
    <row r="51" spans="1:10">
      <c r="A51" s="468"/>
      <c r="B51" s="415"/>
      <c r="C51" s="554"/>
    </row>
    <row r="52" spans="1:10">
      <c r="A52" s="416"/>
      <c r="B52" s="416"/>
      <c r="C52" s="416"/>
    </row>
    <row r="53" spans="1:10">
      <c r="A53" s="414" t="s">
        <v>310</v>
      </c>
      <c r="B53" s="414"/>
      <c r="C53" s="554" t="s">
        <v>311</v>
      </c>
    </row>
    <row r="54" spans="1:10" ht="13.2" customHeight="1">
      <c r="A54" s="556" t="s">
        <v>312</v>
      </c>
      <c r="B54" s="415"/>
      <c r="C54" s="554"/>
    </row>
    <row r="55" spans="1:10" ht="9.6" customHeight="1">
      <c r="A55" s="556"/>
      <c r="B55" s="415"/>
      <c r="C55" s="554"/>
    </row>
    <row r="56" spans="1:10" ht="8.4" customHeight="1">
      <c r="A56" s="415"/>
      <c r="B56" s="415"/>
      <c r="C56" s="416"/>
    </row>
    <row r="57" spans="1:10" ht="14.4" customHeight="1">
      <c r="A57" s="557" t="s">
        <v>313</v>
      </c>
      <c r="B57" s="418"/>
      <c r="C57" s="413" t="s">
        <v>314</v>
      </c>
      <c r="J57" s="379"/>
    </row>
    <row r="58" spans="1:10" ht="22.2" customHeight="1">
      <c r="A58" s="557"/>
      <c r="B58" s="418"/>
      <c r="C58" s="419" t="s">
        <v>315</v>
      </c>
    </row>
    <row r="59" spans="1:10">
      <c r="C59" s="420" t="s">
        <v>316</v>
      </c>
    </row>
    <row r="62" spans="1:10">
      <c r="A62" s="410" t="s">
        <v>317</v>
      </c>
      <c r="B62" s="410"/>
      <c r="C62" s="421" t="s">
        <v>318</v>
      </c>
    </row>
    <row r="63" spans="1:10" ht="14.4" customHeight="1">
      <c r="A63" s="554" t="s">
        <v>319</v>
      </c>
      <c r="B63" s="422"/>
      <c r="C63" s="554" t="s">
        <v>320</v>
      </c>
    </row>
    <row r="64" spans="1:10">
      <c r="A64" s="554"/>
      <c r="B64" s="422"/>
      <c r="C64" s="554"/>
    </row>
    <row r="65" spans="1:3">
      <c r="A65" s="554"/>
      <c r="B65" s="422"/>
      <c r="C65" s="554"/>
    </row>
    <row r="66" spans="1:3">
      <c r="A66" s="554"/>
      <c r="B66" s="422"/>
      <c r="C66" s="554"/>
    </row>
    <row r="67" spans="1:3">
      <c r="A67" s="554"/>
      <c r="B67" s="422"/>
    </row>
    <row r="68" spans="1:3" ht="5.4" customHeight="1">
      <c r="A68" s="423"/>
      <c r="B68" s="423"/>
    </row>
    <row r="69" spans="1:3">
      <c r="A69" s="554" t="s">
        <v>321</v>
      </c>
      <c r="B69" s="422"/>
      <c r="C69" s="424" t="s">
        <v>322</v>
      </c>
    </row>
    <row r="70" spans="1:3">
      <c r="A70" s="554"/>
      <c r="B70" s="422"/>
      <c r="C70" s="554" t="s">
        <v>323</v>
      </c>
    </row>
    <row r="71" spans="1:3">
      <c r="A71" s="554"/>
      <c r="B71" s="422"/>
      <c r="C71" s="554"/>
    </row>
    <row r="72" spans="1:3" ht="14.4" customHeight="1">
      <c r="A72" s="554"/>
      <c r="B72" s="422"/>
      <c r="C72" s="554" t="s">
        <v>324</v>
      </c>
    </row>
    <row r="73" spans="1:3">
      <c r="A73" s="554"/>
      <c r="B73" s="422"/>
      <c r="C73" s="554"/>
    </row>
    <row r="74" spans="1:3">
      <c r="A74" s="554"/>
      <c r="B74" s="422"/>
      <c r="C74" s="554"/>
    </row>
    <row r="75" spans="1:3" ht="14.4" customHeight="1">
      <c r="A75" s="554" t="s">
        <v>325</v>
      </c>
      <c r="B75" s="422"/>
      <c r="C75" s="554"/>
    </row>
    <row r="76" spans="1:3">
      <c r="A76" s="554"/>
      <c r="B76" s="422"/>
      <c r="C76" s="554"/>
    </row>
    <row r="77" spans="1:3">
      <c r="A77" s="554"/>
      <c r="B77" s="422"/>
    </row>
    <row r="78" spans="1:3">
      <c r="A78" s="554"/>
      <c r="B78" s="422"/>
      <c r="C78" s="554" t="s">
        <v>326</v>
      </c>
    </row>
    <row r="79" spans="1:3">
      <c r="C79" s="554"/>
    </row>
    <row r="80" spans="1:3">
      <c r="A80" s="424" t="s">
        <v>327</v>
      </c>
      <c r="B80" s="424"/>
    </row>
    <row r="81" spans="1:3">
      <c r="A81" s="554" t="s">
        <v>328</v>
      </c>
      <c r="C81" s="424" t="s">
        <v>329</v>
      </c>
    </row>
    <row r="82" spans="1:3">
      <c r="A82" s="554"/>
      <c r="C82" s="554" t="s">
        <v>330</v>
      </c>
    </row>
    <row r="83" spans="1:3">
      <c r="A83" s="554"/>
      <c r="C83" s="554"/>
    </row>
    <row r="84" spans="1:3">
      <c r="A84" s="554"/>
      <c r="C84" s="554"/>
    </row>
    <row r="85" spans="1:3">
      <c r="C85" s="554"/>
    </row>
    <row r="86" spans="1:3">
      <c r="A86" s="424" t="s">
        <v>331</v>
      </c>
    </row>
    <row r="87" spans="1:3">
      <c r="A87" s="554" t="s">
        <v>332</v>
      </c>
      <c r="C87" s="424" t="s">
        <v>333</v>
      </c>
    </row>
    <row r="88" spans="1:3" ht="10.199999999999999" customHeight="1">
      <c r="A88" s="554"/>
    </row>
    <row r="89" spans="1:3" ht="4.2" customHeight="1">
      <c r="C89" s="554" t="s">
        <v>334</v>
      </c>
    </row>
    <row r="90" spans="1:3" ht="14.4" customHeight="1">
      <c r="A90" s="554" t="s">
        <v>335</v>
      </c>
      <c r="C90" s="554"/>
    </row>
    <row r="91" spans="1:3">
      <c r="A91" s="555"/>
      <c r="C91" s="554"/>
    </row>
    <row r="92" spans="1:3">
      <c r="A92" s="555"/>
      <c r="C92" s="554"/>
    </row>
    <row r="93" spans="1:3">
      <c r="A93" s="555"/>
      <c r="C93" s="554"/>
    </row>
    <row r="94" spans="1:3" ht="4.95" customHeight="1">
      <c r="C94" s="554"/>
    </row>
    <row r="95" spans="1:3">
      <c r="A95" s="554" t="s">
        <v>336</v>
      </c>
      <c r="C95" s="554"/>
    </row>
    <row r="96" spans="1:3">
      <c r="A96" s="554"/>
    </row>
    <row r="97" spans="1:3">
      <c r="A97" s="554" t="s">
        <v>337</v>
      </c>
      <c r="C97" s="554" t="s">
        <v>338</v>
      </c>
    </row>
    <row r="98" spans="1:3">
      <c r="A98" s="554"/>
      <c r="C98" s="554"/>
    </row>
    <row r="99" spans="1:3">
      <c r="A99" s="554"/>
      <c r="C99" s="554"/>
    </row>
    <row r="100" spans="1:3">
      <c r="A100" s="554"/>
    </row>
    <row r="101" spans="1:3">
      <c r="A101" s="425"/>
      <c r="C101" s="554" t="s">
        <v>339</v>
      </c>
    </row>
    <row r="102" spans="1:3" ht="12.6" customHeight="1">
      <c r="A102" s="554" t="s">
        <v>340</v>
      </c>
      <c r="C102" s="554"/>
    </row>
    <row r="103" spans="1:3">
      <c r="A103" s="554"/>
      <c r="C103" s="554"/>
    </row>
    <row r="104" spans="1:3">
      <c r="A104" s="554"/>
      <c r="C104" s="554"/>
    </row>
    <row r="105" spans="1:3">
      <c r="A105" s="554"/>
    </row>
    <row r="106" spans="1:3">
      <c r="A106" s="554"/>
    </row>
    <row r="108" spans="1:3">
      <c r="A108" s="554" t="s">
        <v>341</v>
      </c>
      <c r="C108" s="426"/>
    </row>
    <row r="109" spans="1:3">
      <c r="A109" s="554"/>
    </row>
    <row r="110" spans="1:3">
      <c r="A110" s="554"/>
    </row>
    <row r="111" spans="1:3">
      <c r="A111" s="554"/>
    </row>
    <row r="113" spans="1:1">
      <c r="A113" s="554" t="s">
        <v>342</v>
      </c>
    </row>
    <row r="114" spans="1:1">
      <c r="A114" s="554"/>
    </row>
    <row r="115" spans="1:1">
      <c r="A115" s="554"/>
    </row>
  </sheetData>
  <mergeCells count="41">
    <mergeCell ref="C42:C44"/>
    <mergeCell ref="C2:C3"/>
    <mergeCell ref="A6:A9"/>
    <mergeCell ref="C6:C7"/>
    <mergeCell ref="A12:A14"/>
    <mergeCell ref="A15:A19"/>
    <mergeCell ref="A20:A21"/>
    <mergeCell ref="C10:C14"/>
    <mergeCell ref="C17:C20"/>
    <mergeCell ref="C22:C25"/>
    <mergeCell ref="A23:A25"/>
    <mergeCell ref="C27:C30"/>
    <mergeCell ref="A28:A29"/>
    <mergeCell ref="A31:A34"/>
    <mergeCell ref="C31:C36"/>
    <mergeCell ref="A81:A84"/>
    <mergeCell ref="C82:C85"/>
    <mergeCell ref="C46:C51"/>
    <mergeCell ref="C53:C55"/>
    <mergeCell ref="A54:A55"/>
    <mergeCell ref="A57:A58"/>
    <mergeCell ref="A63:A67"/>
    <mergeCell ref="C63:C66"/>
    <mergeCell ref="A69:A74"/>
    <mergeCell ref="C70:C71"/>
    <mergeCell ref="C72:C76"/>
    <mergeCell ref="A75:A78"/>
    <mergeCell ref="C78:C79"/>
    <mergeCell ref="A36:A46"/>
    <mergeCell ref="C37:C39"/>
    <mergeCell ref="C40:C41"/>
    <mergeCell ref="C101:C104"/>
    <mergeCell ref="A102:A106"/>
    <mergeCell ref="A108:A111"/>
    <mergeCell ref="A113:A115"/>
    <mergeCell ref="A87:A88"/>
    <mergeCell ref="C89:C95"/>
    <mergeCell ref="A90:A93"/>
    <mergeCell ref="A95:A96"/>
    <mergeCell ref="A97:A100"/>
    <mergeCell ref="C97:C99"/>
  </mergeCells>
  <printOptions horizontalCentered="1" verticalCentered="1"/>
  <pageMargins left="0.19685039370078741" right="0.19685039370078741" top="0.19685039370078741" bottom="0.19685039370078741"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sheetPr>
    <tabColor rgb="FFFF0000"/>
    <pageSetUpPr fitToPage="1"/>
  </sheetPr>
  <dimension ref="A1:U70"/>
  <sheetViews>
    <sheetView showGridLines="0" showZeros="0" zoomScale="85" zoomScaleNormal="85" workbookViewId="0">
      <selection activeCell="D23" sqref="D23:D24"/>
    </sheetView>
  </sheetViews>
  <sheetFormatPr baseColWidth="10" defaultColWidth="0" defaultRowHeight="14.4"/>
  <cols>
    <col min="1" max="1" width="2.44140625" style="58" customWidth="1"/>
    <col min="2" max="2" width="2.6640625" style="58" customWidth="1"/>
    <col min="3" max="3" width="12" style="58" customWidth="1"/>
    <col min="4" max="4" width="45.6640625" style="58" customWidth="1"/>
    <col min="5" max="5" width="14" style="58" customWidth="1"/>
    <col min="6" max="6" width="13.33203125" style="58" customWidth="1"/>
    <col min="7" max="7" width="13.5546875" style="58" customWidth="1"/>
    <col min="8" max="8" width="15.6640625" style="58" customWidth="1"/>
    <col min="9" max="9" width="2.44140625" style="58" customWidth="1"/>
    <col min="10" max="10" width="3.109375" style="58" customWidth="1"/>
    <col min="11" max="16384" width="11.44140625" style="58" hidden="1"/>
  </cols>
  <sheetData>
    <row r="1" spans="1:21" s="56" customFormat="1" ht="15" thickBot="1">
      <c r="A1" s="58"/>
      <c r="B1" s="58"/>
      <c r="C1" s="58"/>
      <c r="D1" s="58"/>
      <c r="E1" s="58"/>
      <c r="F1" s="58"/>
      <c r="G1" s="58"/>
      <c r="H1" s="58"/>
      <c r="I1" s="58"/>
      <c r="J1" s="58"/>
      <c r="K1" s="58"/>
      <c r="L1" s="58"/>
      <c r="M1" s="58"/>
      <c r="N1" s="58"/>
      <c r="O1" s="58"/>
      <c r="P1" s="58"/>
      <c r="Q1" s="58"/>
      <c r="R1" s="58"/>
      <c r="S1" s="58"/>
      <c r="T1" s="58"/>
      <c r="U1" s="58"/>
    </row>
    <row r="2" spans="1:21" s="56" customFormat="1" ht="21.75" customHeight="1" thickTop="1">
      <c r="A2" s="58"/>
      <c r="B2" s="57"/>
      <c r="C2" s="79"/>
      <c r="D2" s="79"/>
      <c r="E2" s="79"/>
      <c r="F2" s="79"/>
      <c r="G2" s="79"/>
      <c r="H2" s="79"/>
      <c r="I2" s="80"/>
      <c r="J2" s="58"/>
      <c r="K2" s="58"/>
      <c r="L2" s="58"/>
      <c r="M2" s="58"/>
      <c r="N2" s="58"/>
      <c r="O2" s="58"/>
      <c r="P2" s="58"/>
      <c r="Q2" s="58"/>
      <c r="R2" s="58"/>
      <c r="S2" s="58"/>
      <c r="T2" s="58"/>
      <c r="U2" s="58"/>
    </row>
    <row r="3" spans="1:21" s="56" customFormat="1" ht="19.5" customHeight="1">
      <c r="A3" s="58"/>
      <c r="B3" s="81"/>
      <c r="C3" s="82"/>
      <c r="D3" s="564" t="s">
        <v>47</v>
      </c>
      <c r="E3" s="564"/>
      <c r="F3" s="565" t="s">
        <v>48</v>
      </c>
      <c r="G3" s="565"/>
      <c r="H3" s="565"/>
      <c r="I3" s="83"/>
      <c r="J3" s="84"/>
      <c r="K3" s="58"/>
      <c r="L3" s="58"/>
      <c r="M3" s="58"/>
      <c r="N3" s="58"/>
      <c r="O3" s="58"/>
      <c r="P3" s="58"/>
      <c r="Q3" s="58"/>
      <c r="R3" s="58"/>
      <c r="S3" s="58"/>
      <c r="T3" s="58"/>
      <c r="U3" s="58"/>
    </row>
    <row r="4" spans="1:21" s="56" customFormat="1" ht="24" customHeight="1">
      <c r="A4" s="58"/>
      <c r="B4" s="81"/>
      <c r="D4" s="564"/>
      <c r="E4" s="564"/>
      <c r="F4" s="565"/>
      <c r="G4" s="565"/>
      <c r="H4" s="565"/>
      <c r="I4" s="85"/>
      <c r="J4" s="86"/>
      <c r="K4" s="58"/>
      <c r="L4" s="58"/>
      <c r="M4" s="58"/>
      <c r="N4" s="58"/>
      <c r="O4" s="58"/>
      <c r="P4" s="58"/>
      <c r="Q4" s="58"/>
      <c r="R4" s="58"/>
      <c r="S4" s="58"/>
      <c r="T4" s="58"/>
      <c r="U4" s="58"/>
    </row>
    <row r="5" spans="1:21" s="56" customFormat="1" ht="24" customHeight="1">
      <c r="A5" s="58"/>
      <c r="B5" s="87"/>
      <c r="C5" s="566" t="s">
        <v>49</v>
      </c>
      <c r="D5" s="568">
        <f>DOSSIER!I4</f>
        <v>0</v>
      </c>
      <c r="E5" s="85"/>
      <c r="F5" s="566" t="s">
        <v>50</v>
      </c>
      <c r="G5" s="570">
        <v>43960</v>
      </c>
      <c r="H5" s="570"/>
      <c r="I5" s="88"/>
      <c r="J5" s="84"/>
      <c r="K5" s="58"/>
      <c r="L5" s="58"/>
      <c r="M5" s="58"/>
      <c r="N5" s="58"/>
      <c r="O5" s="58"/>
      <c r="P5" s="58"/>
      <c r="Q5" s="58"/>
      <c r="R5" s="58"/>
      <c r="S5" s="58"/>
      <c r="T5" s="58"/>
      <c r="U5" s="58"/>
    </row>
    <row r="6" spans="1:21" s="56" customFormat="1" ht="15.75" customHeight="1">
      <c r="A6" s="58"/>
      <c r="B6" s="87"/>
      <c r="C6" s="567"/>
      <c r="D6" s="569"/>
      <c r="E6" s="58"/>
      <c r="F6" s="567"/>
      <c r="G6" s="571"/>
      <c r="H6" s="571"/>
      <c r="I6" s="89"/>
      <c r="J6" s="58"/>
      <c r="K6" s="58"/>
      <c r="L6" s="58"/>
      <c r="M6" s="58"/>
      <c r="N6" s="58"/>
      <c r="O6" s="58"/>
      <c r="P6" s="58" t="s">
        <v>51</v>
      </c>
      <c r="Q6" s="58" t="s">
        <v>51</v>
      </c>
      <c r="R6" s="58" t="s">
        <v>52</v>
      </c>
      <c r="S6" s="58"/>
      <c r="T6" s="58"/>
      <c r="U6" s="58"/>
    </row>
    <row r="7" spans="1:21" s="56" customFormat="1" ht="9" customHeight="1">
      <c r="A7" s="58"/>
      <c r="B7" s="87"/>
      <c r="C7" s="90" t="s">
        <v>53</v>
      </c>
      <c r="D7" s="91"/>
      <c r="E7" s="92"/>
      <c r="F7" s="93"/>
      <c r="G7" s="94"/>
      <c r="H7" s="95"/>
      <c r="I7" s="89"/>
      <c r="J7" s="58"/>
      <c r="K7" s="58"/>
      <c r="L7" s="96">
        <v>0</v>
      </c>
      <c r="M7" s="58"/>
      <c r="N7" s="58"/>
      <c r="O7" s="58"/>
      <c r="P7" s="58"/>
      <c r="Q7" s="97"/>
      <c r="R7" s="58"/>
      <c r="S7" s="58"/>
      <c r="T7" s="58"/>
      <c r="U7" s="58"/>
    </row>
    <row r="8" spans="1:21" s="56" customFormat="1" ht="15.6">
      <c r="A8" s="58"/>
      <c r="B8" s="87"/>
      <c r="C8" s="98" t="s">
        <v>54</v>
      </c>
      <c r="D8" s="99"/>
      <c r="E8" s="100" t="s">
        <v>55</v>
      </c>
      <c r="F8" s="572">
        <f>'MINI NOEL'!E12</f>
        <v>0</v>
      </c>
      <c r="G8" s="572"/>
      <c r="H8" s="573"/>
      <c r="I8" s="89"/>
      <c r="J8" s="58"/>
      <c r="K8" s="58"/>
      <c r="L8" s="103">
        <v>5.5E-2</v>
      </c>
      <c r="M8" s="58"/>
      <c r="N8" s="58"/>
      <c r="O8" s="58"/>
      <c r="P8" s="58"/>
      <c r="Q8" s="58"/>
      <c r="R8" s="104">
        <v>43358</v>
      </c>
      <c r="S8" s="58"/>
      <c r="T8" s="58"/>
      <c r="U8" s="58"/>
    </row>
    <row r="9" spans="1:21" s="56" customFormat="1" ht="15" customHeight="1">
      <c r="A9" s="58"/>
      <c r="B9" s="87"/>
      <c r="C9" s="105" t="s">
        <v>56</v>
      </c>
      <c r="D9" s="106"/>
      <c r="E9" s="100"/>
      <c r="F9" s="287"/>
      <c r="G9" s="287"/>
      <c r="H9" s="288"/>
      <c r="I9" s="89"/>
      <c r="J9" s="58"/>
      <c r="K9" s="58"/>
      <c r="L9" s="107">
        <v>0.1</v>
      </c>
      <c r="M9" s="58"/>
      <c r="N9" s="58"/>
      <c r="O9" s="58"/>
      <c r="P9" s="58"/>
      <c r="Q9" s="58"/>
      <c r="R9" s="104">
        <v>43358</v>
      </c>
      <c r="S9" s="58"/>
      <c r="T9" s="58"/>
      <c r="U9" s="58"/>
    </row>
    <row r="10" spans="1:21" s="56" customFormat="1">
      <c r="A10" s="58"/>
      <c r="B10" s="87"/>
      <c r="C10" s="108" t="s">
        <v>58</v>
      </c>
      <c r="D10" s="109"/>
      <c r="E10" s="100" t="s">
        <v>57</v>
      </c>
      <c r="F10" s="599">
        <f>'MINI NOEL'!D15</f>
        <v>0</v>
      </c>
      <c r="G10" s="599"/>
      <c r="H10" s="600"/>
      <c r="I10" s="89"/>
      <c r="J10" s="58"/>
      <c r="K10" s="58"/>
      <c r="L10" s="107">
        <v>0.2</v>
      </c>
      <c r="M10" s="58"/>
      <c r="N10" s="58"/>
      <c r="O10" s="58"/>
      <c r="P10" s="58"/>
      <c r="Q10" s="58"/>
      <c r="R10" s="58" t="s">
        <v>59</v>
      </c>
      <c r="S10" s="58"/>
      <c r="T10" s="58"/>
      <c r="U10" s="58"/>
    </row>
    <row r="11" spans="1:21" s="56" customFormat="1">
      <c r="A11" s="58"/>
      <c r="B11" s="87"/>
      <c r="C11" s="108">
        <v>67450</v>
      </c>
      <c r="D11" s="110" t="s">
        <v>60</v>
      </c>
      <c r="E11" s="111"/>
      <c r="F11" s="112" t="s">
        <v>99</v>
      </c>
      <c r="G11" s="586">
        <f>'MINI NOEL'!D16</f>
        <v>0</v>
      </c>
      <c r="H11" s="587"/>
      <c r="I11" s="89"/>
      <c r="J11" s="58"/>
      <c r="K11" s="58"/>
      <c r="L11" s="58"/>
      <c r="M11" s="58"/>
      <c r="N11" s="58"/>
      <c r="O11" s="58"/>
      <c r="P11" s="58" t="s">
        <v>61</v>
      </c>
      <c r="Q11" s="58" t="s">
        <v>62</v>
      </c>
      <c r="R11" s="58"/>
      <c r="S11" s="58"/>
      <c r="T11" s="58"/>
      <c r="U11" s="58"/>
    </row>
    <row r="12" spans="1:21" s="56" customFormat="1">
      <c r="A12" s="58"/>
      <c r="B12" s="87"/>
      <c r="C12" s="108" t="s">
        <v>63</v>
      </c>
      <c r="D12" s="99" t="s">
        <v>64</v>
      </c>
      <c r="E12" s="100"/>
      <c r="F12" s="113" t="s">
        <v>100</v>
      </c>
      <c r="G12" s="588">
        <f>'MINI NOEL'!G17</f>
        <v>0</v>
      </c>
      <c r="H12" s="589"/>
      <c r="I12" s="89"/>
      <c r="J12" s="58"/>
      <c r="K12" s="58"/>
      <c r="L12" s="58"/>
      <c r="M12" s="58"/>
      <c r="N12" s="58"/>
      <c r="O12" s="58"/>
      <c r="P12" s="96">
        <v>0</v>
      </c>
      <c r="Q12" s="96">
        <v>0.25</v>
      </c>
      <c r="R12" s="58"/>
      <c r="S12" s="58"/>
      <c r="T12" s="58"/>
      <c r="U12" s="58"/>
    </row>
    <row r="13" spans="1:21" s="56" customFormat="1">
      <c r="A13" s="58"/>
      <c r="B13" s="87"/>
      <c r="C13" s="108" t="s">
        <v>66</v>
      </c>
      <c r="D13" s="114" t="s">
        <v>67</v>
      </c>
      <c r="E13" s="100"/>
      <c r="F13" s="112" t="s">
        <v>2</v>
      </c>
      <c r="G13" s="586">
        <f>'MINI NOEL'!G19</f>
        <v>0</v>
      </c>
      <c r="H13" s="587"/>
      <c r="I13" s="89"/>
      <c r="J13" s="58"/>
      <c r="K13" s="58"/>
      <c r="L13" s="58"/>
      <c r="M13" s="58"/>
      <c r="N13" s="58"/>
      <c r="O13" s="58"/>
      <c r="P13" s="58">
        <f>VLOOKUP(P11,'[1]BASE PRODUITS'!A6:E691,3,0)</f>
        <v>200</v>
      </c>
      <c r="Q13" s="58">
        <f>VLOOKUP(Q11,'[1]BASE PRODUITS'!A6:E691,3,0)</f>
        <v>250</v>
      </c>
      <c r="R13" s="58"/>
      <c r="S13" s="58"/>
      <c r="T13" s="58"/>
      <c r="U13" s="58"/>
    </row>
    <row r="14" spans="1:21" s="56" customFormat="1">
      <c r="A14" s="58"/>
      <c r="B14" s="87"/>
      <c r="C14" s="108" t="s">
        <v>68</v>
      </c>
      <c r="D14" s="114" t="s">
        <v>69</v>
      </c>
      <c r="E14" s="100"/>
      <c r="F14" s="113" t="s">
        <v>65</v>
      </c>
      <c r="G14" s="588">
        <f>'MINI NOEL'!D19</f>
        <v>0</v>
      </c>
      <c r="H14" s="589"/>
      <c r="I14" s="89"/>
      <c r="J14" s="58"/>
      <c r="K14" s="58"/>
      <c r="L14" s="58"/>
      <c r="M14" s="58"/>
      <c r="N14" s="58"/>
      <c r="O14" s="58"/>
      <c r="P14" s="115" t="s">
        <v>16</v>
      </c>
      <c r="Q14" s="58" t="s">
        <v>70</v>
      </c>
      <c r="R14" s="58"/>
      <c r="S14" s="58"/>
      <c r="T14" s="58"/>
      <c r="U14" s="58"/>
    </row>
    <row r="15" spans="1:21" s="56" customFormat="1" ht="15" thickBot="1">
      <c r="A15" s="58"/>
      <c r="B15" s="87"/>
      <c r="C15" s="108" t="s">
        <v>71</v>
      </c>
      <c r="D15" s="116">
        <v>83856740200014</v>
      </c>
      <c r="E15" s="247"/>
      <c r="F15" s="248"/>
      <c r="G15" s="249" t="s">
        <v>72</v>
      </c>
      <c r="H15" s="304">
        <f>DOSSIER!I3</f>
        <v>0</v>
      </c>
      <c r="I15" s="89"/>
      <c r="J15" s="58"/>
      <c r="K15" s="58"/>
      <c r="L15" s="58"/>
      <c r="M15" s="58"/>
      <c r="N15" s="58"/>
      <c r="O15" s="58"/>
      <c r="P15" s="58"/>
      <c r="Q15" s="58"/>
      <c r="R15" s="58"/>
      <c r="S15" s="58"/>
      <c r="T15" s="58"/>
      <c r="U15" s="58"/>
    </row>
    <row r="16" spans="1:21" ht="9" customHeight="1" thickTop="1">
      <c r="B16" s="87"/>
      <c r="C16" s="117"/>
      <c r="D16" s="118"/>
      <c r="E16" s="119"/>
      <c r="F16" s="120"/>
      <c r="G16" s="121"/>
      <c r="H16" s="122"/>
      <c r="I16" s="89"/>
      <c r="P16" s="104">
        <v>43386</v>
      </c>
    </row>
    <row r="17" spans="1:12" ht="6.75" customHeight="1">
      <c r="B17" s="87"/>
      <c r="C17" s="123"/>
      <c r="D17" s="123"/>
      <c r="E17" s="123"/>
      <c r="F17" s="123"/>
      <c r="G17" s="123"/>
      <c r="H17" s="123"/>
      <c r="I17" s="89"/>
    </row>
    <row r="18" spans="1:12">
      <c r="B18" s="87"/>
      <c r="C18" s="124"/>
      <c r="D18" s="123"/>
      <c r="E18" s="125"/>
      <c r="F18" s="123"/>
      <c r="G18" s="123"/>
      <c r="H18" s="123"/>
      <c r="I18" s="89"/>
    </row>
    <row r="19" spans="1:12" ht="21" customHeight="1">
      <c r="B19" s="87"/>
      <c r="C19" s="126" t="s">
        <v>73</v>
      </c>
      <c r="D19" s="127" t="s">
        <v>74</v>
      </c>
      <c r="E19" s="128" t="s">
        <v>75</v>
      </c>
      <c r="F19" s="128" t="s">
        <v>76</v>
      </c>
      <c r="G19" s="128" t="s">
        <v>77</v>
      </c>
      <c r="H19" s="129" t="s">
        <v>78</v>
      </c>
      <c r="I19" s="89"/>
      <c r="K19" s="58" t="s">
        <v>79</v>
      </c>
      <c r="L19" s="58" t="s">
        <v>80</v>
      </c>
    </row>
    <row r="20" spans="1:12" ht="6.75" customHeight="1">
      <c r="B20" s="87"/>
      <c r="C20" s="130"/>
      <c r="D20" s="130"/>
      <c r="E20" s="131"/>
      <c r="F20" s="132"/>
      <c r="G20" s="132"/>
      <c r="H20" s="133"/>
      <c r="I20" s="89"/>
    </row>
    <row r="21" spans="1:12" ht="18" customHeight="1">
      <c r="A21" s="134">
        <v>5</v>
      </c>
      <c r="B21" s="87"/>
      <c r="C21" s="135"/>
      <c r="D21" s="136"/>
      <c r="E21" s="137"/>
      <c r="F21" s="138"/>
      <c r="G21" s="139"/>
      <c r="H21" s="140"/>
      <c r="I21" s="89"/>
      <c r="K21" s="103" t="e">
        <f>#REF!</f>
        <v>#REF!</v>
      </c>
      <c r="L21" s="141">
        <f>IF(ISERROR(H21*#REF!),0,H21*#REF!)</f>
        <v>0</v>
      </c>
    </row>
    <row r="22" spans="1:12" ht="18" customHeight="1">
      <c r="A22" s="134"/>
      <c r="B22" s="87"/>
      <c r="C22" s="590" t="s">
        <v>158</v>
      </c>
      <c r="D22" s="142" t="str">
        <f>VLOOKUP(C22,'BASE PRODUITS'!A7:B67,2,0)</f>
        <v>SUPPORT</v>
      </c>
      <c r="E22" s="593"/>
      <c r="F22" s="596"/>
      <c r="G22" s="604"/>
      <c r="H22" s="607"/>
      <c r="I22" s="89"/>
      <c r="K22" s="103" t="e">
        <f>#REF!</f>
        <v>#REF!</v>
      </c>
      <c r="L22" s="141">
        <f>IF(ISERROR(H22*#REF!),0,H22*#REF!)</f>
        <v>0</v>
      </c>
    </row>
    <row r="23" spans="1:12" ht="18" customHeight="1">
      <c r="A23" s="134"/>
      <c r="B23" s="87"/>
      <c r="C23" s="591"/>
      <c r="D23" s="610">
        <f>VLOOKUP(C22,'BASE PRODUITS'!A7:D67,4,0)</f>
        <v>0</v>
      </c>
      <c r="E23" s="594"/>
      <c r="F23" s="597"/>
      <c r="G23" s="605"/>
      <c r="H23" s="608"/>
      <c r="I23" s="89"/>
      <c r="K23" s="103" t="e">
        <f>#REF!</f>
        <v>#REF!</v>
      </c>
      <c r="L23" s="141">
        <f>IF(ISERROR(H23*#REF!),0,H23*#REF!)</f>
        <v>0</v>
      </c>
    </row>
    <row r="24" spans="1:12" ht="18" customHeight="1">
      <c r="A24" s="134"/>
      <c r="B24" s="87"/>
      <c r="C24" s="592"/>
      <c r="D24" s="611" t="e">
        <f>VLOOKUP(C24,'BASE PRODUITS'!A9:B46,2,0)</f>
        <v>#N/A</v>
      </c>
      <c r="E24" s="595"/>
      <c r="F24" s="598"/>
      <c r="G24" s="606"/>
      <c r="H24" s="609"/>
      <c r="I24" s="89"/>
      <c r="K24" s="103" t="e">
        <f>#REF!</f>
        <v>#REF!</v>
      </c>
      <c r="L24" s="141">
        <f>IF(ISERROR(H24*#REF!),0,H24*#REF!)</f>
        <v>0</v>
      </c>
    </row>
    <row r="25" spans="1:12" ht="18" customHeight="1">
      <c r="A25" s="134"/>
      <c r="B25" s="87"/>
      <c r="C25" s="574"/>
      <c r="D25" s="577" t="s">
        <v>248</v>
      </c>
      <c r="E25" s="580"/>
      <c r="F25" s="143"/>
      <c r="G25" s="144"/>
      <c r="H25" s="583"/>
      <c r="I25" s="89"/>
      <c r="K25" s="103" t="e">
        <f>#REF!</f>
        <v>#REF!</v>
      </c>
      <c r="L25" s="141">
        <f>IF(ISERROR(H25*#REF!),0,H25*#REF!)</f>
        <v>0</v>
      </c>
    </row>
    <row r="26" spans="1:12" ht="18" customHeight="1">
      <c r="A26" s="134"/>
      <c r="B26" s="87"/>
      <c r="C26" s="575"/>
      <c r="D26" s="578" t="e">
        <f>VLOOKUP(C26,'BASE PRODUITS'!A11:B48,2,0)</f>
        <v>#N/A</v>
      </c>
      <c r="E26" s="581"/>
      <c r="F26" s="145"/>
      <c r="G26" s="146"/>
      <c r="H26" s="584"/>
      <c r="I26" s="89"/>
      <c r="K26" s="103" t="e">
        <f>#REF!</f>
        <v>#REF!</v>
      </c>
      <c r="L26" s="141">
        <f>IF(ISERROR(H26*#REF!),0,H26*#REF!)</f>
        <v>0</v>
      </c>
    </row>
    <row r="27" spans="1:12" ht="18" customHeight="1">
      <c r="A27" s="134"/>
      <c r="B27" s="87"/>
      <c r="C27" s="576"/>
      <c r="D27" s="579" t="e">
        <f>VLOOKUP(C27,'BASE PRODUITS'!A12:B49,2,0)</f>
        <v>#N/A</v>
      </c>
      <c r="E27" s="582"/>
      <c r="F27" s="145"/>
      <c r="G27" s="146"/>
      <c r="H27" s="585"/>
      <c r="I27" s="89"/>
      <c r="K27" s="103" t="e">
        <f>#REF!</f>
        <v>#REF!</v>
      </c>
      <c r="L27" s="141">
        <f>IF(ISERROR(H27*#REF!),0,H27*#REF!)</f>
        <v>0</v>
      </c>
    </row>
    <row r="28" spans="1:12" ht="18" customHeight="1">
      <c r="A28" s="134"/>
      <c r="B28" s="87"/>
      <c r="C28" s="147" t="s">
        <v>96</v>
      </c>
      <c r="D28" s="148" t="str">
        <f>VLOOKUP(C28,'BASE PRODUITS'!A13:B57,2,0)</f>
        <v>OPTION DECOR LIT BOHEME</v>
      </c>
      <c r="E28" s="149"/>
      <c r="F28" s="150"/>
      <c r="G28" s="151"/>
      <c r="H28" s="152"/>
      <c r="I28" s="89"/>
      <c r="K28" s="103" t="e">
        <f>#REF!</f>
        <v>#REF!</v>
      </c>
      <c r="L28" s="141">
        <f>IF(ISERROR(H28*#REF!),0,H28*#REF!)</f>
        <v>0</v>
      </c>
    </row>
    <row r="29" spans="1:12" ht="18" customHeight="1">
      <c r="A29" s="134"/>
      <c r="B29" s="87"/>
      <c r="C29" s="153"/>
      <c r="D29" s="602">
        <f>VLOOKUP(C28,'BASE PRODUITS'!A13:D57,4,0)</f>
        <v>0</v>
      </c>
      <c r="E29" s="154"/>
      <c r="F29" s="155"/>
      <c r="G29" s="156"/>
      <c r="H29" s="157"/>
      <c r="I29" s="89"/>
      <c r="K29" s="103" t="e">
        <f>#REF!</f>
        <v>#REF!</v>
      </c>
      <c r="L29" s="141">
        <f>IF(ISERROR(H29*#REF!),0,H29*#REF!)</f>
        <v>0</v>
      </c>
    </row>
    <row r="30" spans="1:12" ht="18" customHeight="1">
      <c r="A30" s="134"/>
      <c r="B30" s="87"/>
      <c r="C30" s="158"/>
      <c r="D30" s="603"/>
      <c r="E30" s="159"/>
      <c r="F30" s="160"/>
      <c r="G30" s="161"/>
      <c r="H30" s="162"/>
      <c r="I30" s="89"/>
      <c r="K30" s="103" t="e">
        <f>#REF!</f>
        <v>#REF!</v>
      </c>
      <c r="L30" s="141">
        <f>IF(ISERROR(H30*#REF!),0,H30*#REF!)</f>
        <v>0</v>
      </c>
    </row>
    <row r="31" spans="1:12" ht="18" customHeight="1">
      <c r="A31" s="134"/>
      <c r="B31" s="87"/>
      <c r="C31" s="147" t="s">
        <v>53</v>
      </c>
      <c r="D31" s="163" t="s">
        <v>53</v>
      </c>
      <c r="E31" s="164" t="s">
        <v>53</v>
      </c>
      <c r="F31" s="165" t="s">
        <v>53</v>
      </c>
      <c r="G31" s="144" t="s">
        <v>53</v>
      </c>
      <c r="H31" s="166" t="str">
        <f t="shared" ref="H31:H38" si="0">IF(ISERROR(E31*F31),"",(E31*F31)-G31*E31*F31)</f>
        <v/>
      </c>
      <c r="I31" s="89"/>
      <c r="K31" s="103" t="e">
        <f>#REF!</f>
        <v>#REF!</v>
      </c>
      <c r="L31" s="141">
        <f>IF(ISERROR(H31*#REF!),0,H31*#REF!)</f>
        <v>0</v>
      </c>
    </row>
    <row r="32" spans="1:12" ht="18" customHeight="1">
      <c r="A32" s="134"/>
      <c r="B32" s="87"/>
      <c r="C32" s="153" t="s">
        <v>53</v>
      </c>
      <c r="D32" s="167" t="s">
        <v>53</v>
      </c>
      <c r="E32" s="168" t="s">
        <v>53</v>
      </c>
      <c r="F32" s="169" t="s">
        <v>53</v>
      </c>
      <c r="G32" s="146" t="s">
        <v>53</v>
      </c>
      <c r="H32" s="170" t="str">
        <f t="shared" si="0"/>
        <v/>
      </c>
      <c r="I32" s="89"/>
      <c r="K32" s="103" t="e">
        <f>#REF!</f>
        <v>#REF!</v>
      </c>
      <c r="L32" s="141">
        <f>IF(ISERROR(H32*#REF!),0,H32*#REF!)</f>
        <v>0</v>
      </c>
    </row>
    <row r="33" spans="1:12" ht="18" customHeight="1">
      <c r="A33" s="134"/>
      <c r="B33" s="87"/>
      <c r="C33" s="158" t="s">
        <v>53</v>
      </c>
      <c r="D33" s="171" t="s">
        <v>53</v>
      </c>
      <c r="E33" s="172" t="s">
        <v>53</v>
      </c>
      <c r="F33" s="173" t="s">
        <v>53</v>
      </c>
      <c r="G33" s="174" t="s">
        <v>53</v>
      </c>
      <c r="H33" s="175" t="str">
        <f t="shared" si="0"/>
        <v/>
      </c>
      <c r="I33" s="89"/>
      <c r="K33" s="103" t="e">
        <f>#REF!</f>
        <v>#REF!</v>
      </c>
      <c r="L33" s="141">
        <f>IF(ISERROR(H33*#REF!),0,H33*#REF!)</f>
        <v>0</v>
      </c>
    </row>
    <row r="34" spans="1:12" ht="18" customHeight="1">
      <c r="A34" s="134"/>
      <c r="B34" s="87"/>
      <c r="C34" s="147" t="s">
        <v>53</v>
      </c>
      <c r="D34" s="163" t="s">
        <v>53</v>
      </c>
      <c r="E34" s="164" t="s">
        <v>53</v>
      </c>
      <c r="F34" s="165" t="s">
        <v>53</v>
      </c>
      <c r="G34" s="144" t="s">
        <v>53</v>
      </c>
      <c r="H34" s="166" t="str">
        <f t="shared" si="0"/>
        <v/>
      </c>
      <c r="I34" s="89"/>
      <c r="K34" s="103" t="e">
        <f>#REF!</f>
        <v>#REF!</v>
      </c>
      <c r="L34" s="141">
        <f>IF(ISERROR(H34*#REF!),0,H34*#REF!)</f>
        <v>0</v>
      </c>
    </row>
    <row r="35" spans="1:12" ht="18" customHeight="1">
      <c r="A35" s="134"/>
      <c r="B35" s="87"/>
      <c r="C35" s="153" t="s">
        <v>53</v>
      </c>
      <c r="D35" s="167" t="s">
        <v>53</v>
      </c>
      <c r="E35" s="168" t="s">
        <v>53</v>
      </c>
      <c r="F35" s="169" t="s">
        <v>53</v>
      </c>
      <c r="G35" s="146" t="s">
        <v>53</v>
      </c>
      <c r="H35" s="170" t="str">
        <f t="shared" si="0"/>
        <v/>
      </c>
      <c r="I35" s="89"/>
      <c r="K35" s="103" t="e">
        <f>#REF!</f>
        <v>#REF!</v>
      </c>
      <c r="L35" s="141">
        <f>IF(ISERROR(H35*#REF!),0,H35*#REF!)</f>
        <v>0</v>
      </c>
    </row>
    <row r="36" spans="1:12" ht="18" customHeight="1">
      <c r="A36" s="134"/>
      <c r="B36" s="87"/>
      <c r="C36" s="158" t="s">
        <v>53</v>
      </c>
      <c r="D36" s="171" t="s">
        <v>53</v>
      </c>
      <c r="E36" s="172" t="s">
        <v>53</v>
      </c>
      <c r="F36" s="173" t="s">
        <v>53</v>
      </c>
      <c r="G36" s="174" t="s">
        <v>53</v>
      </c>
      <c r="H36" s="175" t="str">
        <f t="shared" si="0"/>
        <v/>
      </c>
      <c r="I36" s="89"/>
      <c r="K36" s="103" t="e">
        <f>#REF!</f>
        <v>#REF!</v>
      </c>
      <c r="L36" s="141">
        <f>IF(ISERROR(H36*#REF!),0,H36*#REF!)</f>
        <v>0</v>
      </c>
    </row>
    <row r="37" spans="1:12" ht="18" customHeight="1">
      <c r="A37" s="134"/>
      <c r="B37" s="87"/>
      <c r="C37" s="176" t="s">
        <v>53</v>
      </c>
      <c r="D37" s="177" t="s">
        <v>53</v>
      </c>
      <c r="E37" s="178" t="s">
        <v>53</v>
      </c>
      <c r="F37" s="179" t="s">
        <v>53</v>
      </c>
      <c r="G37" s="180" t="s">
        <v>53</v>
      </c>
      <c r="H37" s="181" t="str">
        <f t="shared" si="0"/>
        <v/>
      </c>
      <c r="I37" s="89"/>
      <c r="K37" s="103" t="e">
        <f>#REF!</f>
        <v>#REF!</v>
      </c>
      <c r="L37" s="141">
        <f>IF(ISERROR(H37*#REF!),0,H37*#REF!)</f>
        <v>0</v>
      </c>
    </row>
    <row r="38" spans="1:12" ht="18" customHeight="1">
      <c r="A38" s="134"/>
      <c r="B38" s="87"/>
      <c r="C38" s="176" t="s">
        <v>53</v>
      </c>
      <c r="D38" s="177" t="s">
        <v>53</v>
      </c>
      <c r="E38" s="178" t="s">
        <v>53</v>
      </c>
      <c r="F38" s="179" t="s">
        <v>53</v>
      </c>
      <c r="G38" s="180" t="s">
        <v>53</v>
      </c>
      <c r="H38" s="181" t="str">
        <f t="shared" si="0"/>
        <v/>
      </c>
      <c r="I38" s="89"/>
      <c r="K38" s="103" t="e">
        <f>#REF!</f>
        <v>#REF!</v>
      </c>
      <c r="L38" s="141">
        <f>IF(ISERROR(H38*#REF!),0,H38*#REF!)</f>
        <v>0</v>
      </c>
    </row>
    <row r="39" spans="1:12" ht="18" customHeight="1">
      <c r="A39" s="134"/>
      <c r="B39" s="87"/>
      <c r="C39" s="182" t="s">
        <v>82</v>
      </c>
      <c r="D39" s="183">
        <f>G5</f>
        <v>43960</v>
      </c>
      <c r="E39" s="178" t="s">
        <v>53</v>
      </c>
      <c r="G39" s="184" t="s">
        <v>83</v>
      </c>
      <c r="H39" s="185">
        <f>H22</f>
        <v>0</v>
      </c>
      <c r="I39" s="89"/>
      <c r="K39" s="103" t="e">
        <f>#REF!</f>
        <v>#REF!</v>
      </c>
      <c r="L39" s="141">
        <f>IF(ISERROR(#REF!*#REF!),0,#REF!*#REF!)</f>
        <v>0</v>
      </c>
    </row>
    <row r="40" spans="1:12" ht="18" customHeight="1">
      <c r="A40" s="134"/>
      <c r="B40" s="186"/>
      <c r="C40" s="182"/>
      <c r="D40" s="187"/>
      <c r="E40" s="178" t="s">
        <v>53</v>
      </c>
      <c r="G40" s="188"/>
      <c r="H40" s="189"/>
      <c r="I40" s="89"/>
      <c r="K40" s="103" t="e">
        <f>#REF!</f>
        <v>#REF!</v>
      </c>
      <c r="L40" s="141">
        <f>IF(ISERROR(#REF!*#REF!),0,#REF!*#REF!)</f>
        <v>0</v>
      </c>
    </row>
    <row r="41" spans="1:12" ht="18" customHeight="1">
      <c r="A41" s="134"/>
      <c r="B41" s="87"/>
      <c r="C41" s="182" t="s">
        <v>84</v>
      </c>
      <c r="D41" s="289" t="str">
        <f>'MINI NOEL'!D27</f>
        <v>VIREMENT/PAYPAL/CHEQUE</v>
      </c>
      <c r="E41" s="178" t="s">
        <v>53</v>
      </c>
      <c r="F41" s="190" t="s">
        <v>86</v>
      </c>
      <c r="G41" s="191"/>
      <c r="H41" s="192">
        <f>H39</f>
        <v>0</v>
      </c>
      <c r="I41" s="89"/>
      <c r="K41" s="103" t="e">
        <f>#REF!</f>
        <v>#REF!</v>
      </c>
      <c r="L41" s="141">
        <f>IF(ISERROR(#REF!*#REF!),0,#REF!*#REF!)</f>
        <v>0</v>
      </c>
    </row>
    <row r="42" spans="1:12" ht="18" customHeight="1">
      <c r="A42" s="134"/>
      <c r="B42" s="87"/>
      <c r="C42" s="193" t="s">
        <v>87</v>
      </c>
      <c r="D42" s="194"/>
      <c r="E42" s="178" t="s">
        <v>53</v>
      </c>
      <c r="F42" s="179" t="s">
        <v>53</v>
      </c>
      <c r="G42" s="180" t="s">
        <v>53</v>
      </c>
      <c r="H42" s="181" t="str">
        <f>IF(ISERROR(E42*F42),"",(E42*F42)-G42*E42*F42)</f>
        <v/>
      </c>
      <c r="I42" s="123"/>
      <c r="J42" s="186"/>
      <c r="K42" s="103" t="e">
        <f>#REF!</f>
        <v>#REF!</v>
      </c>
      <c r="L42" s="141">
        <f>IF(ISERROR(#REF!*#REF!),0,#REF!*#REF!)</f>
        <v>0</v>
      </c>
    </row>
    <row r="43" spans="1:12" ht="18" customHeight="1">
      <c r="A43" s="134"/>
      <c r="B43" s="87"/>
      <c r="C43" s="176" t="s">
        <v>53</v>
      </c>
      <c r="E43" s="178" t="s">
        <v>53</v>
      </c>
      <c r="F43" s="179" t="s">
        <v>53</v>
      </c>
      <c r="G43" s="180" t="s">
        <v>53</v>
      </c>
      <c r="H43" s="181" t="str">
        <f>IF(ISERROR(E43*F43),"",(E43*F43)-G43*E43*F43)</f>
        <v/>
      </c>
      <c r="I43" s="89"/>
      <c r="K43" s="103" t="e">
        <f>#REF!</f>
        <v>#REF!</v>
      </c>
      <c r="L43" s="141">
        <f>IF(ISERROR(#REF!*#REF!),0,#REF!*#REF!)</f>
        <v>0</v>
      </c>
    </row>
    <row r="44" spans="1:12" ht="18" customHeight="1">
      <c r="A44" s="134"/>
      <c r="B44" s="87"/>
      <c r="C44" s="176" t="s">
        <v>53</v>
      </c>
      <c r="D44" s="177" t="s">
        <v>53</v>
      </c>
      <c r="E44" s="178" t="s">
        <v>53</v>
      </c>
      <c r="F44" s="179" t="s">
        <v>53</v>
      </c>
      <c r="G44" s="180" t="s">
        <v>53</v>
      </c>
      <c r="H44" s="181" t="str">
        <f>IF(ISERROR(E44*F44),"",(E44*F44)-G44*E44*F44)</f>
        <v/>
      </c>
      <c r="I44" s="89"/>
      <c r="K44" s="103" t="e">
        <f>#REF!</f>
        <v>#REF!</v>
      </c>
      <c r="L44" s="141">
        <f>IF(ISERROR(H42*#REF!),0,H42*#REF!)</f>
        <v>0</v>
      </c>
    </row>
    <row r="45" spans="1:12" ht="18" customHeight="1">
      <c r="A45" s="134"/>
      <c r="B45" s="87"/>
      <c r="C45" s="176" t="s">
        <v>53</v>
      </c>
      <c r="E45" s="178" t="s">
        <v>53</v>
      </c>
      <c r="F45" s="179" t="s">
        <v>53</v>
      </c>
      <c r="G45" s="180" t="s">
        <v>53</v>
      </c>
      <c r="H45" s="181" t="str">
        <f>IF(ISERROR(E45*F45),"",(E45*F45)-G45*E45*F45)</f>
        <v/>
      </c>
      <c r="I45" s="89"/>
      <c r="K45" s="103" t="e">
        <f>#REF!</f>
        <v>#REF!</v>
      </c>
      <c r="L45" s="141">
        <f>IF(ISERROR(H43*#REF!),0,H43*#REF!)</f>
        <v>0</v>
      </c>
    </row>
    <row r="46" spans="1:12" ht="18" customHeight="1">
      <c r="A46" s="134"/>
      <c r="B46" s="87"/>
      <c r="C46" s="601" t="s">
        <v>88</v>
      </c>
      <c r="D46" s="601"/>
      <c r="E46" s="601"/>
      <c r="F46" s="601"/>
      <c r="G46" s="601"/>
      <c r="H46" s="601"/>
      <c r="I46" s="89"/>
      <c r="K46" s="103" t="e">
        <f>#REF!</f>
        <v>#REF!</v>
      </c>
      <c r="L46" s="141">
        <f>IF(ISERROR(H44*#REF!),0,H44*#REF!)</f>
        <v>0</v>
      </c>
    </row>
    <row r="47" spans="1:12" ht="18" customHeight="1">
      <c r="A47" s="134"/>
      <c r="B47" s="87"/>
      <c r="C47" s="601" t="s">
        <v>89</v>
      </c>
      <c r="D47" s="601"/>
      <c r="E47" s="601"/>
      <c r="F47" s="601"/>
      <c r="G47" s="601"/>
      <c r="H47" s="601"/>
      <c r="I47" s="89"/>
      <c r="K47" s="103" t="e">
        <f>#REF!</f>
        <v>#REF!</v>
      </c>
      <c r="L47" s="141">
        <f>IF(ISERROR(H45*#REF!),0,H45*#REF!)</f>
        <v>0</v>
      </c>
    </row>
    <row r="48" spans="1:12" ht="18" customHeight="1">
      <c r="A48" s="134"/>
      <c r="B48" s="87"/>
      <c r="I48" s="89"/>
      <c r="K48" s="103" t="e">
        <f>#REF!</f>
        <v>#REF!</v>
      </c>
      <c r="L48" s="141">
        <f>IF(ISERROR(H46*#REF!),0,H46*#REF!)</f>
        <v>0</v>
      </c>
    </row>
    <row r="49" spans="1:12" ht="18" customHeight="1">
      <c r="A49" s="134"/>
      <c r="B49" s="87"/>
      <c r="C49" s="601"/>
      <c r="D49" s="601"/>
      <c r="E49" s="601"/>
      <c r="F49" s="601"/>
      <c r="G49" s="601"/>
      <c r="H49" s="601"/>
      <c r="I49" s="89"/>
      <c r="K49" s="103" t="e">
        <f>#REF!</f>
        <v>#REF!</v>
      </c>
      <c r="L49" s="141">
        <f>IF(ISERROR(H49*#REF!),0,H49*#REF!)</f>
        <v>0</v>
      </c>
    </row>
    <row r="50" spans="1:12" ht="18" customHeight="1">
      <c r="A50" s="134"/>
      <c r="B50" s="87"/>
      <c r="D50" s="195" t="s">
        <v>90</v>
      </c>
      <c r="I50" s="89"/>
      <c r="K50" s="103" t="e">
        <f>#REF!</f>
        <v>#REF!</v>
      </c>
      <c r="L50" s="141">
        <f>IF(ISERROR(H47*#REF!),0,H47*#REF!)</f>
        <v>0</v>
      </c>
    </row>
    <row r="51" spans="1:12" ht="18" customHeight="1">
      <c r="A51" s="196"/>
      <c r="B51" s="87"/>
      <c r="C51" s="176" t="s">
        <v>53</v>
      </c>
      <c r="D51" s="177" t="s">
        <v>53</v>
      </c>
      <c r="E51" s="178" t="s">
        <v>53</v>
      </c>
      <c r="F51" s="179" t="s">
        <v>53</v>
      </c>
      <c r="G51" s="180" t="s">
        <v>53</v>
      </c>
      <c r="H51" s="181" t="str">
        <f>IF(ISERROR(E51*F51),"",(E51*F51)-G51*E51*F51)</f>
        <v/>
      </c>
      <c r="I51" s="89"/>
      <c r="K51" s="103" t="e">
        <f>#REF!</f>
        <v>#REF!</v>
      </c>
      <c r="L51" s="141">
        <f>IF(ISERROR(H51*#REF!),0,H51*#REF!)</f>
        <v>0</v>
      </c>
    </row>
    <row r="52" spans="1:12">
      <c r="B52" s="87"/>
      <c r="C52" s="197"/>
      <c r="D52" s="197"/>
      <c r="E52" s="194"/>
      <c r="G52" s="194"/>
      <c r="H52" s="194"/>
      <c r="I52" s="89"/>
      <c r="L52" s="198">
        <f>SUM(L21:L51)</f>
        <v>0</v>
      </c>
    </row>
    <row r="53" spans="1:12" ht="17.25" customHeight="1">
      <c r="B53" s="87"/>
      <c r="I53" s="89"/>
    </row>
    <row r="54" spans="1:12" ht="7.5" customHeight="1">
      <c r="B54" s="87"/>
      <c r="I54" s="89"/>
    </row>
    <row r="55" spans="1:12" ht="36" customHeight="1">
      <c r="B55" s="87"/>
      <c r="E55" s="199"/>
      <c r="I55" s="89"/>
    </row>
    <row r="56" spans="1:12" ht="21.75" hidden="1" customHeight="1">
      <c r="B56" s="87"/>
      <c r="C56" s="123"/>
      <c r="D56" s="123" t="s">
        <v>91</v>
      </c>
      <c r="E56" s="200"/>
      <c r="I56" s="89"/>
    </row>
    <row r="57" spans="1:12" ht="15.6" hidden="1">
      <c r="B57" s="87"/>
      <c r="C57" s="123"/>
      <c r="D57" s="123" t="s">
        <v>92</v>
      </c>
      <c r="E57" s="200"/>
      <c r="G57" s="201"/>
      <c r="H57" s="202"/>
      <c r="I57" s="89"/>
    </row>
    <row r="58" spans="1:12" ht="15.6" hidden="1">
      <c r="B58" s="87"/>
      <c r="C58" s="123"/>
      <c r="D58" s="123" t="s">
        <v>59</v>
      </c>
      <c r="E58" s="200"/>
      <c r="G58" s="201"/>
      <c r="H58" s="203"/>
      <c r="I58" s="89"/>
    </row>
    <row r="59" spans="1:12" ht="15.6" hidden="1">
      <c r="B59" s="87"/>
      <c r="C59" s="123"/>
      <c r="D59" s="123" t="s">
        <v>85</v>
      </c>
      <c r="E59" s="200"/>
      <c r="G59" s="201"/>
      <c r="H59" s="203"/>
      <c r="I59" s="89"/>
    </row>
    <row r="60" spans="1:12" ht="12" customHeight="1">
      <c r="B60" s="87"/>
      <c r="E60" s="123"/>
      <c r="H60" s="204"/>
      <c r="I60" s="89"/>
    </row>
    <row r="61" spans="1:12">
      <c r="B61" s="87"/>
      <c r="C61" s="193"/>
      <c r="E61" s="123"/>
      <c r="F61" s="205"/>
      <c r="G61" s="206"/>
      <c r="H61" s="204"/>
      <c r="I61" s="89"/>
    </row>
    <row r="62" spans="1:12">
      <c r="B62" s="87"/>
      <c r="C62" s="193"/>
      <c r="D62" s="123"/>
      <c r="F62" s="205"/>
      <c r="G62" s="206"/>
      <c r="H62" s="194"/>
      <c r="I62" s="89"/>
    </row>
    <row r="63" spans="1:12">
      <c r="B63" s="87"/>
      <c r="C63" s="193"/>
      <c r="D63" s="123"/>
      <c r="F63" s="205"/>
      <c r="G63" s="207"/>
      <c r="H63" s="194"/>
      <c r="I63" s="89"/>
    </row>
    <row r="64" spans="1:12">
      <c r="B64" s="87"/>
      <c r="C64" s="208" t="s">
        <v>93</v>
      </c>
      <c r="D64" s="209"/>
      <c r="E64" s="209"/>
      <c r="F64" s="209"/>
      <c r="G64" s="209"/>
      <c r="H64" s="209"/>
      <c r="I64" s="89"/>
    </row>
    <row r="65" spans="2:9" ht="15" thickBot="1">
      <c r="B65" s="210"/>
      <c r="C65" s="211"/>
      <c r="D65" s="211"/>
      <c r="E65" s="211"/>
      <c r="F65" s="211"/>
      <c r="G65" s="211"/>
      <c r="H65" s="123"/>
      <c r="I65" s="212"/>
    </row>
    <row r="66" spans="2:9" ht="15" thickTop="1">
      <c r="H66" s="213"/>
    </row>
    <row r="68" spans="2:9">
      <c r="C68" s="214"/>
      <c r="D68" s="214"/>
      <c r="F68" s="214"/>
      <c r="G68" s="215"/>
    </row>
    <row r="70" spans="2:9" ht="18">
      <c r="C70" s="216"/>
    </row>
  </sheetData>
  <sheetProtection selectLockedCells="1" selectUnlockedCells="1"/>
  <mergeCells count="26">
    <mergeCell ref="C47:H47"/>
    <mergeCell ref="C49:H49"/>
    <mergeCell ref="D29:D30"/>
    <mergeCell ref="C46:H46"/>
    <mergeCell ref="G22:G24"/>
    <mergeCell ref="H22:H24"/>
    <mergeCell ref="D23:D24"/>
    <mergeCell ref="F8:H8"/>
    <mergeCell ref="C25:C27"/>
    <mergeCell ref="D25:D27"/>
    <mergeCell ref="E25:E27"/>
    <mergeCell ref="H25:H27"/>
    <mergeCell ref="G11:H11"/>
    <mergeCell ref="G12:H12"/>
    <mergeCell ref="C22:C24"/>
    <mergeCell ref="E22:E24"/>
    <mergeCell ref="F22:F24"/>
    <mergeCell ref="F10:H10"/>
    <mergeCell ref="G13:H13"/>
    <mergeCell ref="G14:H14"/>
    <mergeCell ref="D3:E4"/>
    <mergeCell ref="F3:H4"/>
    <mergeCell ref="C5:C6"/>
    <mergeCell ref="D5:D6"/>
    <mergeCell ref="F5:F6"/>
    <mergeCell ref="G5:H6"/>
  </mergeCells>
  <hyperlinks>
    <hyperlink ref="D14" r:id="rId1"/>
    <hyperlink ref="D13" r:id="rId2"/>
  </hyperlinks>
  <printOptions horizontalCentered="1" verticalCentered="1"/>
  <pageMargins left="0.31496062992125984" right="0.31496062992125984" top="0.35433070866141736" bottom="0.35433070866141736" header="0.31496062992125984" footer="0.31496062992125984"/>
  <pageSetup paperSize="9" scale="79" orientation="portrait" r:id="rId3"/>
  <drawing r:id="rId4"/>
</worksheet>
</file>

<file path=xl/worksheets/sheet6.xml><?xml version="1.0" encoding="utf-8"?>
<worksheet xmlns="http://schemas.openxmlformats.org/spreadsheetml/2006/main" xmlns:r="http://schemas.openxmlformats.org/officeDocument/2006/relationships">
  <sheetPr>
    <tabColor rgb="FFFF0000"/>
  </sheetPr>
  <dimension ref="A1:I52"/>
  <sheetViews>
    <sheetView showGridLines="0" showZeros="0" showRuler="0" showWhiteSpace="0" view="pageLayout" zoomScale="70" zoomScalePageLayoutView="70" workbookViewId="0">
      <selection activeCell="P39" sqref="P39"/>
    </sheetView>
  </sheetViews>
  <sheetFormatPr baseColWidth="10" defaultColWidth="11.44140625" defaultRowHeight="14.4"/>
  <cols>
    <col min="1" max="1" width="1.6640625" style="60" customWidth="1"/>
    <col min="2" max="2" width="11.44140625" style="60"/>
    <col min="3" max="3" width="9.33203125" style="60" customWidth="1"/>
    <col min="4" max="4" width="18.33203125" style="60" customWidth="1"/>
    <col min="5" max="5" width="9.6640625" style="60" customWidth="1"/>
    <col min="6" max="6" width="14" style="60" customWidth="1"/>
    <col min="7" max="7" width="6.5546875" style="60" customWidth="1"/>
    <col min="8" max="8" width="15.5546875" style="60" customWidth="1"/>
    <col min="9" max="9" width="7.33203125" style="60" customWidth="1"/>
    <col min="10" max="16384" width="11.44140625" style="60"/>
  </cols>
  <sheetData>
    <row r="1" spans="1:9" ht="4.5" customHeight="1">
      <c r="A1" s="51"/>
      <c r="B1" s="51"/>
      <c r="C1" s="51"/>
      <c r="D1" s="51"/>
      <c r="E1" s="51"/>
      <c r="F1" s="51"/>
      <c r="G1" s="51"/>
      <c r="H1" s="51"/>
      <c r="I1" s="51"/>
    </row>
    <row r="2" spans="1:9" ht="15" customHeight="1">
      <c r="A2" s="51"/>
      <c r="B2" s="51"/>
      <c r="C2" s="51"/>
      <c r="D2" s="502"/>
      <c r="E2" s="502"/>
      <c r="F2" s="502"/>
      <c r="G2" s="502"/>
      <c r="H2" s="51"/>
      <c r="I2" s="51"/>
    </row>
    <row r="3" spans="1:9" ht="15.75" customHeight="1">
      <c r="A3" s="615"/>
      <c r="B3" s="615"/>
      <c r="C3" s="615"/>
      <c r="D3" s="502"/>
      <c r="E3" s="502"/>
      <c r="F3" s="502"/>
      <c r="G3" s="502"/>
      <c r="H3" s="51"/>
      <c r="I3" s="51"/>
    </row>
    <row r="4" spans="1:9" ht="15" customHeight="1">
      <c r="A4" s="615"/>
      <c r="B4" s="615"/>
      <c r="C4" s="615"/>
      <c r="D4" s="502"/>
      <c r="E4" s="502"/>
      <c r="F4" s="502"/>
      <c r="G4" s="502"/>
      <c r="H4" s="51"/>
      <c r="I4" s="51"/>
    </row>
    <row r="5" spans="1:9">
      <c r="A5" s="51"/>
      <c r="B5" s="51"/>
      <c r="C5" s="51"/>
      <c r="D5" s="616"/>
      <c r="E5" s="616"/>
      <c r="F5" s="616"/>
      <c r="G5" s="616"/>
      <c r="H5" s="51"/>
      <c r="I5" s="51"/>
    </row>
    <row r="6" spans="1:9" ht="6.75" customHeight="1">
      <c r="A6" s="51"/>
      <c r="B6" s="51"/>
      <c r="C6" s="51"/>
      <c r="D6" s="51"/>
      <c r="E6" s="51"/>
      <c r="F6" s="51"/>
      <c r="G6" s="51"/>
      <c r="H6" s="51"/>
      <c r="I6" s="51"/>
    </row>
    <row r="7" spans="1:9" ht="2.25" customHeight="1">
      <c r="A7" s="51"/>
      <c r="B7" s="51"/>
      <c r="C7" s="51"/>
      <c r="D7" s="51"/>
      <c r="E7" s="51"/>
      <c r="F7" s="51"/>
      <c r="G7" s="51"/>
      <c r="H7" s="51"/>
      <c r="I7" s="51"/>
    </row>
    <row r="8" spans="1:9" ht="2.25" customHeight="1">
      <c r="A8" s="51"/>
      <c r="B8" s="51"/>
      <c r="C8" s="51"/>
      <c r="D8" s="51"/>
      <c r="E8" s="51"/>
      <c r="F8" s="51"/>
      <c r="G8" s="51"/>
      <c r="H8" s="51"/>
      <c r="I8" s="51"/>
    </row>
    <row r="9" spans="1:9" ht="17.25" customHeight="1">
      <c r="A9" s="66"/>
      <c r="B9" s="66"/>
      <c r="C9" s="66"/>
      <c r="D9" s="66"/>
      <c r="E9" s="494"/>
      <c r="F9" s="494"/>
      <c r="G9" s="494"/>
      <c r="H9" s="494"/>
      <c r="I9" s="66"/>
    </row>
    <row r="10" spans="1:9" s="67" customFormat="1" ht="4.5" customHeight="1">
      <c r="A10" s="66"/>
      <c r="B10" s="396"/>
      <c r="C10" s="396"/>
      <c r="D10" s="65"/>
      <c r="E10" s="66"/>
      <c r="F10" s="65"/>
      <c r="G10" s="66"/>
      <c r="H10" s="65"/>
      <c r="I10" s="66"/>
    </row>
    <row r="11" spans="1:9" ht="22.95" customHeight="1">
      <c r="A11" s="66"/>
      <c r="B11" s="617"/>
      <c r="C11" s="617"/>
      <c r="D11" s="398"/>
      <c r="E11" s="617"/>
      <c r="F11" s="617"/>
      <c r="G11" s="618"/>
      <c r="H11" s="618"/>
      <c r="I11" s="618"/>
    </row>
    <row r="12" spans="1:9" s="67" customFormat="1" ht="6.6" customHeight="1">
      <c r="A12" s="66"/>
      <c r="B12" s="398"/>
      <c r="C12" s="398"/>
      <c r="D12" s="398"/>
      <c r="E12" s="398"/>
      <c r="F12" s="398"/>
      <c r="G12" s="398"/>
      <c r="H12" s="398"/>
      <c r="I12" s="398"/>
    </row>
    <row r="13" spans="1:9" ht="3.6" customHeight="1">
      <c r="A13" s="66"/>
      <c r="B13" s="398"/>
      <c r="C13" s="398"/>
      <c r="D13" s="398"/>
      <c r="E13" s="398"/>
      <c r="F13" s="384"/>
      <c r="G13" s="384"/>
      <c r="H13" s="398"/>
      <c r="I13" s="398"/>
    </row>
    <row r="14" spans="1:9" ht="22.2" customHeight="1">
      <c r="A14" s="66"/>
      <c r="B14" s="619" t="s">
        <v>279</v>
      </c>
      <c r="C14" s="619"/>
      <c r="D14" s="619"/>
      <c r="E14" s="619"/>
      <c r="F14" s="619"/>
      <c r="G14" s="619"/>
      <c r="H14" s="619"/>
      <c r="I14" s="619"/>
    </row>
    <row r="15" spans="1:9" s="67" customFormat="1" ht="17.399999999999999" customHeight="1">
      <c r="A15" s="66"/>
      <c r="B15" s="399" t="s">
        <v>280</v>
      </c>
      <c r="C15" s="399"/>
      <c r="D15" s="400"/>
      <c r="E15" s="399"/>
      <c r="F15" s="401"/>
      <c r="G15" s="402"/>
      <c r="H15" s="402"/>
      <c r="I15" s="402"/>
    </row>
    <row r="16" spans="1:9" ht="8.4" customHeight="1">
      <c r="A16" s="66"/>
      <c r="B16" s="398"/>
      <c r="C16" s="398"/>
      <c r="D16" s="386"/>
      <c r="E16" s="398"/>
      <c r="F16" s="398"/>
      <c r="G16" s="384"/>
      <c r="H16" s="384"/>
      <c r="I16" s="384"/>
    </row>
    <row r="17" spans="1:9" ht="15" customHeight="1">
      <c r="A17" s="66"/>
      <c r="B17" s="403" t="s">
        <v>281</v>
      </c>
      <c r="C17" s="403"/>
      <c r="D17" s="404"/>
      <c r="E17" s="403"/>
      <c r="F17" s="405"/>
      <c r="G17" s="405"/>
      <c r="H17" s="405"/>
      <c r="I17" s="405"/>
    </row>
    <row r="18" spans="1:9" s="67" customFormat="1" ht="3" customHeight="1">
      <c r="A18" s="66"/>
      <c r="B18" s="66"/>
      <c r="C18" s="66"/>
      <c r="D18" s="394"/>
      <c r="E18" s="394"/>
      <c r="F18" s="394"/>
      <c r="G18" s="394"/>
      <c r="H18" s="382"/>
      <c r="I18" s="383"/>
    </row>
    <row r="19" spans="1:9" ht="9.6" customHeight="1">
      <c r="A19" s="66"/>
      <c r="B19" s="398"/>
      <c r="C19" s="398"/>
      <c r="D19" s="384"/>
      <c r="E19" s="398"/>
      <c r="F19" s="398"/>
      <c r="G19" s="406"/>
      <c r="H19" s="398"/>
      <c r="I19" s="398"/>
    </row>
    <row r="20" spans="1:9" s="67" customFormat="1" ht="3" customHeight="1">
      <c r="A20" s="66"/>
      <c r="B20" s="385"/>
      <c r="C20" s="385"/>
      <c r="D20" s="384"/>
      <c r="E20" s="384"/>
      <c r="F20" s="384"/>
      <c r="G20" s="386"/>
      <c r="H20" s="384"/>
      <c r="I20" s="384"/>
    </row>
    <row r="21" spans="1:9" s="67" customFormat="1" ht="15" customHeight="1">
      <c r="A21" s="66"/>
      <c r="B21" s="620" t="s">
        <v>282</v>
      </c>
      <c r="C21" s="620"/>
      <c r="D21" s="620"/>
      <c r="E21" s="620"/>
      <c r="F21" s="620"/>
      <c r="G21" s="620"/>
      <c r="H21" s="620"/>
      <c r="I21" s="620"/>
    </row>
    <row r="22" spans="1:9" s="67" customFormat="1" ht="6.6" customHeight="1">
      <c r="A22" s="66"/>
      <c r="B22" s="621"/>
      <c r="C22" s="621"/>
      <c r="D22" s="621"/>
      <c r="E22" s="621"/>
      <c r="F22" s="621"/>
      <c r="G22" s="621"/>
      <c r="H22" s="621"/>
      <c r="I22" s="621"/>
    </row>
    <row r="23" spans="1:9" s="67" customFormat="1" ht="5.25" customHeight="1">
      <c r="A23" s="66"/>
      <c r="B23" s="381"/>
      <c r="C23" s="381"/>
      <c r="D23" s="381"/>
      <c r="E23" s="381"/>
      <c r="F23" s="381"/>
      <c r="G23" s="381"/>
      <c r="H23" s="381"/>
      <c r="I23" s="381"/>
    </row>
    <row r="24" spans="1:9" ht="15" customHeight="1">
      <c r="A24" s="66"/>
      <c r="B24" s="620" t="s">
        <v>283</v>
      </c>
      <c r="C24" s="620"/>
      <c r="D24" s="620"/>
      <c r="E24" s="620"/>
      <c r="F24" s="620"/>
      <c r="G24" s="620"/>
      <c r="H24" s="620"/>
      <c r="I24" s="620"/>
    </row>
    <row r="25" spans="1:9" ht="11.4" customHeight="1">
      <c r="A25" s="66"/>
      <c r="B25" s="407"/>
      <c r="C25" s="407"/>
      <c r="D25" s="407"/>
      <c r="E25" s="407"/>
      <c r="F25" s="407"/>
      <c r="G25" s="407"/>
      <c r="H25" s="407"/>
      <c r="I25" s="407"/>
    </row>
    <row r="26" spans="1:9" s="12" customFormat="1" ht="19.2" customHeight="1">
      <c r="A26" s="292"/>
      <c r="B26" s="622" t="s">
        <v>284</v>
      </c>
      <c r="C26" s="622"/>
      <c r="D26" s="622"/>
      <c r="E26" s="622"/>
      <c r="F26" s="622"/>
      <c r="G26" s="622"/>
      <c r="H26" s="622"/>
      <c r="I26" s="622"/>
    </row>
    <row r="27" spans="1:9" ht="1.2" hidden="1" customHeight="1">
      <c r="A27" s="66"/>
      <c r="B27" s="622"/>
      <c r="C27" s="622"/>
      <c r="D27" s="622"/>
      <c r="E27" s="622"/>
      <c r="F27" s="622"/>
      <c r="G27" s="622"/>
      <c r="H27" s="622"/>
      <c r="I27" s="622"/>
    </row>
    <row r="28" spans="1:9" ht="25.5" customHeight="1">
      <c r="A28" s="66"/>
      <c r="B28" s="622"/>
      <c r="C28" s="622"/>
      <c r="D28" s="622"/>
      <c r="E28" s="622"/>
      <c r="F28" s="622"/>
      <c r="G28" s="622"/>
      <c r="H28" s="622"/>
      <c r="I28" s="622"/>
    </row>
    <row r="29" spans="1:9" s="67" customFormat="1" ht="20.399999999999999" customHeight="1">
      <c r="A29" s="66"/>
      <c r="B29" s="408"/>
      <c r="C29" s="408"/>
      <c r="D29" s="408"/>
      <c r="E29" s="408"/>
      <c r="F29" s="408"/>
      <c r="G29" s="408"/>
      <c r="H29" s="408"/>
      <c r="I29" s="408"/>
    </row>
    <row r="30" spans="1:9" ht="17.399999999999999" customHeight="1">
      <c r="A30" s="66"/>
      <c r="B30" s="612" t="s">
        <v>285</v>
      </c>
      <c r="C30" s="612"/>
      <c r="D30" s="612"/>
      <c r="E30" s="612"/>
      <c r="F30" s="612"/>
      <c r="G30" s="612"/>
      <c r="H30" s="612"/>
      <c r="I30" s="612"/>
    </row>
    <row r="31" spans="1:9" s="67" customFormat="1" ht="8.25" customHeight="1">
      <c r="A31" s="66"/>
      <c r="B31" s="612"/>
      <c r="C31" s="612"/>
      <c r="D31" s="612"/>
      <c r="E31" s="612"/>
      <c r="F31" s="612"/>
      <c r="G31" s="612"/>
      <c r="H31" s="612"/>
      <c r="I31" s="612"/>
    </row>
    <row r="32" spans="1:9" ht="5.4" customHeight="1">
      <c r="A32" s="66"/>
      <c r="B32" s="612"/>
      <c r="C32" s="612"/>
      <c r="D32" s="612"/>
      <c r="E32" s="612"/>
      <c r="F32" s="612"/>
      <c r="G32" s="612"/>
      <c r="H32" s="612"/>
      <c r="I32" s="612"/>
    </row>
    <row r="33" spans="1:9" s="67" customFormat="1" ht="35.4" customHeight="1">
      <c r="A33" s="66"/>
      <c r="B33" s="612"/>
      <c r="C33" s="612"/>
      <c r="D33" s="612"/>
      <c r="E33" s="612"/>
      <c r="F33" s="612"/>
      <c r="G33" s="612"/>
      <c r="H33" s="612"/>
      <c r="I33" s="612"/>
    </row>
    <row r="34" spans="1:9" ht="15.75" customHeight="1">
      <c r="A34" s="66"/>
      <c r="B34" s="387"/>
      <c r="C34" s="387"/>
      <c r="D34" s="387"/>
      <c r="E34" s="387"/>
      <c r="F34" s="387"/>
      <c r="G34" s="387"/>
      <c r="H34" s="387"/>
      <c r="I34" s="387"/>
    </row>
    <row r="35" spans="1:9" ht="6" customHeight="1">
      <c r="A35" s="66"/>
      <c r="B35" s="612" t="s">
        <v>286</v>
      </c>
      <c r="C35" s="612"/>
      <c r="D35" s="612"/>
      <c r="E35" s="612"/>
      <c r="F35" s="612"/>
      <c r="G35" s="612"/>
      <c r="H35" s="612"/>
      <c r="I35" s="612"/>
    </row>
    <row r="36" spans="1:9" s="67" customFormat="1" ht="15" customHeight="1">
      <c r="A36" s="66"/>
      <c r="B36" s="612"/>
      <c r="C36" s="612"/>
      <c r="D36" s="612"/>
      <c r="E36" s="612"/>
      <c r="F36" s="612"/>
      <c r="G36" s="612"/>
      <c r="H36" s="612"/>
      <c r="I36" s="612"/>
    </row>
    <row r="37" spans="1:9" s="67" customFormat="1" ht="33.6" customHeight="1">
      <c r="A37" s="38"/>
      <c r="B37" s="612"/>
      <c r="C37" s="612"/>
      <c r="D37" s="612"/>
      <c r="E37" s="612"/>
      <c r="F37" s="612"/>
      <c r="G37" s="612"/>
      <c r="H37" s="612"/>
      <c r="I37" s="612"/>
    </row>
    <row r="38" spans="1:9">
      <c r="A38" s="66"/>
      <c r="B38" s="494"/>
      <c r="C38" s="494"/>
      <c r="D38" s="494"/>
      <c r="E38" s="494"/>
      <c r="F38" s="494"/>
      <c r="G38" s="51"/>
      <c r="H38" s="66"/>
      <c r="I38" s="397"/>
    </row>
    <row r="39" spans="1:9" s="67" customFormat="1" ht="17.399999999999999" customHeight="1">
      <c r="A39" s="66"/>
      <c r="B39" s="612" t="s">
        <v>287</v>
      </c>
      <c r="C39" s="612"/>
      <c r="D39" s="612"/>
      <c r="E39" s="612"/>
      <c r="F39" s="612"/>
      <c r="G39" s="612"/>
      <c r="H39" s="612"/>
      <c r="I39" s="612"/>
    </row>
    <row r="40" spans="1:9">
      <c r="A40" s="66"/>
      <c r="B40" s="612"/>
      <c r="C40" s="612"/>
      <c r="D40" s="612"/>
      <c r="E40" s="612"/>
      <c r="F40" s="612"/>
      <c r="G40" s="612"/>
      <c r="H40" s="612"/>
      <c r="I40" s="612"/>
    </row>
    <row r="41" spans="1:9" ht="12.75" customHeight="1">
      <c r="A41" s="62"/>
      <c r="B41" s="612"/>
      <c r="C41" s="612"/>
      <c r="D41" s="612"/>
      <c r="E41" s="612"/>
      <c r="F41" s="612"/>
      <c r="G41" s="612"/>
      <c r="H41" s="612"/>
      <c r="I41" s="612"/>
    </row>
    <row r="42" spans="1:9" ht="21" customHeight="1">
      <c r="A42" s="62"/>
      <c r="B42" s="612"/>
      <c r="C42" s="612"/>
      <c r="D42" s="612"/>
      <c r="E42" s="612"/>
      <c r="F42" s="612"/>
      <c r="G42" s="612"/>
      <c r="H42" s="612"/>
      <c r="I42" s="612"/>
    </row>
    <row r="43" spans="1:9">
      <c r="A43" s="62"/>
      <c r="B43" s="63"/>
      <c r="C43" s="67"/>
      <c r="D43" s="67"/>
      <c r="E43" s="67"/>
      <c r="F43" s="67"/>
      <c r="G43" s="67"/>
      <c r="H43" s="67"/>
      <c r="I43" s="67"/>
    </row>
    <row r="44" spans="1:9" ht="14.4" customHeight="1">
      <c r="A44" s="62"/>
      <c r="B44" s="613" t="s">
        <v>288</v>
      </c>
      <c r="C44" s="613"/>
      <c r="D44" s="613"/>
      <c r="E44" s="613"/>
      <c r="F44" s="613"/>
      <c r="G44" s="613"/>
      <c r="H44" s="613"/>
      <c r="I44" s="613"/>
    </row>
    <row r="45" spans="1:9" ht="14.4" customHeight="1">
      <c r="B45" s="613"/>
      <c r="C45" s="613"/>
      <c r="D45" s="613"/>
      <c r="E45" s="613"/>
      <c r="F45" s="613"/>
      <c r="G45" s="613"/>
      <c r="H45" s="613"/>
      <c r="I45" s="613"/>
    </row>
    <row r="46" spans="1:9" ht="20.399999999999999" customHeight="1">
      <c r="B46" s="613"/>
      <c r="C46" s="613"/>
      <c r="D46" s="613"/>
      <c r="E46" s="613"/>
      <c r="F46" s="613"/>
      <c r="G46" s="613"/>
      <c r="H46" s="613"/>
      <c r="I46" s="613"/>
    </row>
    <row r="47" spans="1:9">
      <c r="B47" s="67"/>
      <c r="C47" s="67"/>
      <c r="D47" s="67"/>
      <c r="E47" s="67"/>
      <c r="F47" s="67"/>
      <c r="G47" s="67"/>
      <c r="H47" s="67"/>
      <c r="I47" s="67"/>
    </row>
    <row r="48" spans="1:9" ht="15.6" customHeight="1">
      <c r="B48" s="614" t="s">
        <v>289</v>
      </c>
      <c r="C48" s="614"/>
      <c r="D48" s="614"/>
      <c r="E48" s="614"/>
      <c r="F48" s="614"/>
      <c r="G48" s="614"/>
      <c r="H48" s="614"/>
      <c r="I48" s="614"/>
    </row>
    <row r="49" spans="2:9" ht="15.6" customHeight="1">
      <c r="B49" s="614"/>
      <c r="C49" s="614"/>
      <c r="D49" s="614"/>
      <c r="E49" s="614"/>
      <c r="F49" s="614"/>
      <c r="G49" s="614"/>
      <c r="H49" s="614"/>
      <c r="I49" s="614"/>
    </row>
    <row r="51" spans="2:9">
      <c r="B51" s="60" t="s">
        <v>290</v>
      </c>
    </row>
    <row r="52" spans="2:9">
      <c r="B52" s="60" t="s">
        <v>291</v>
      </c>
    </row>
  </sheetData>
  <sheetProtection selectLockedCells="1" selectUnlockedCells="1"/>
  <mergeCells count="19">
    <mergeCell ref="B30:I33"/>
    <mergeCell ref="D2:G4"/>
    <mergeCell ref="A3:C3"/>
    <mergeCell ref="A4:C4"/>
    <mergeCell ref="D5:G5"/>
    <mergeCell ref="E9:H9"/>
    <mergeCell ref="B11:C11"/>
    <mergeCell ref="E11:F11"/>
    <mergeCell ref="G11:I11"/>
    <mergeCell ref="B14:I14"/>
    <mergeCell ref="B21:I21"/>
    <mergeCell ref="B22:I22"/>
    <mergeCell ref="B24:I24"/>
    <mergeCell ref="B26:I28"/>
    <mergeCell ref="B35:I37"/>
    <mergeCell ref="B38:F38"/>
    <mergeCell ref="B39:I42"/>
    <mergeCell ref="B44:I46"/>
    <mergeCell ref="B48:I49"/>
  </mergeCells>
  <pageMargins left="0.23622047244094491" right="0.23622047244094491" top="0.11811023622047245" bottom="0.11811023622047245" header="0.11811023622047245" footer="0.11811023622047245"/>
  <pageSetup paperSize="9" orientation="portrait" r:id="rId1"/>
  <drawing r:id="rId2"/>
</worksheet>
</file>

<file path=xl/worksheets/sheet7.xml><?xml version="1.0" encoding="utf-8"?>
<worksheet xmlns="http://schemas.openxmlformats.org/spreadsheetml/2006/main" xmlns:r="http://schemas.openxmlformats.org/officeDocument/2006/relationships">
  <sheetPr>
    <tabColor rgb="FFFF0000"/>
    <pageSetUpPr fitToPage="1"/>
  </sheetPr>
  <dimension ref="A1:U71"/>
  <sheetViews>
    <sheetView showGridLines="0" showZeros="0" topLeftCell="A4" zoomScale="115" zoomScaleNormal="115" workbookViewId="0">
      <selection activeCell="G15" sqref="G15:H15"/>
    </sheetView>
  </sheetViews>
  <sheetFormatPr baseColWidth="10" defaultColWidth="0" defaultRowHeight="14.4"/>
  <cols>
    <col min="1" max="1" width="2.44140625" style="58" customWidth="1"/>
    <col min="2" max="2" width="2.6640625" style="58" customWidth="1"/>
    <col min="3" max="3" width="12" style="58" customWidth="1"/>
    <col min="4" max="4" width="45.6640625" style="58" customWidth="1"/>
    <col min="5" max="5" width="14" style="58" customWidth="1"/>
    <col min="6" max="6" width="13.33203125" style="58" customWidth="1"/>
    <col min="7" max="7" width="13.5546875" style="58" customWidth="1"/>
    <col min="8" max="8" width="15.6640625" style="58" customWidth="1"/>
    <col min="9" max="9" width="2.44140625" style="58" customWidth="1"/>
    <col min="10" max="10" width="3.109375" style="58" customWidth="1"/>
    <col min="11" max="16384" width="11.44140625" style="58" hidden="1"/>
  </cols>
  <sheetData>
    <row r="1" spans="1:21" s="56" customFormat="1">
      <c r="A1" s="58"/>
      <c r="B1" s="123"/>
      <c r="C1" s="123"/>
      <c r="D1" s="123"/>
      <c r="E1" s="123"/>
      <c r="F1" s="123"/>
      <c r="G1" s="123"/>
      <c r="H1" s="123"/>
      <c r="I1" s="58"/>
      <c r="J1" s="58"/>
      <c r="K1" s="58"/>
      <c r="L1" s="58"/>
      <c r="M1" s="58"/>
      <c r="N1" s="58"/>
      <c r="O1" s="58"/>
      <c r="P1" s="58"/>
      <c r="Q1" s="58"/>
      <c r="R1" s="58"/>
      <c r="S1" s="58"/>
      <c r="T1" s="58"/>
      <c r="U1" s="58"/>
    </row>
    <row r="2" spans="1:21" s="56" customFormat="1" ht="18" thickBot="1">
      <c r="A2" s="58"/>
      <c r="B2" s="123"/>
      <c r="C2" s="123"/>
      <c r="D2" s="647"/>
      <c r="E2" s="647"/>
      <c r="F2" s="647"/>
      <c r="G2" s="123"/>
      <c r="H2" s="123"/>
      <c r="I2" s="58"/>
      <c r="J2" s="58"/>
      <c r="K2" s="58"/>
      <c r="L2" s="58"/>
      <c r="M2" s="58"/>
      <c r="N2" s="58"/>
      <c r="O2" s="58"/>
      <c r="P2" s="58"/>
      <c r="Q2" s="58"/>
      <c r="R2" s="58"/>
      <c r="S2" s="58"/>
      <c r="T2" s="58"/>
      <c r="U2" s="58"/>
    </row>
    <row r="3" spans="1:21" s="56" customFormat="1" ht="33" customHeight="1" thickTop="1">
      <c r="A3" s="58"/>
      <c r="B3" s="217"/>
      <c r="C3" s="218"/>
      <c r="D3" s="219"/>
      <c r="E3" s="220"/>
      <c r="F3" s="220"/>
      <c r="G3" s="220"/>
      <c r="H3" s="220"/>
      <c r="I3" s="221"/>
      <c r="J3" s="58"/>
      <c r="K3" s="58"/>
      <c r="L3" s="58"/>
      <c r="M3" s="58"/>
      <c r="N3" s="58"/>
      <c r="O3" s="58"/>
      <c r="P3" s="58"/>
      <c r="Q3" s="58"/>
      <c r="R3" s="58"/>
      <c r="S3" s="58"/>
      <c r="T3" s="58"/>
      <c r="U3" s="58"/>
    </row>
    <row r="4" spans="1:21" s="56" customFormat="1" ht="54" customHeight="1">
      <c r="A4" s="58"/>
      <c r="B4" s="222"/>
      <c r="C4" s="223"/>
      <c r="D4" s="564" t="s">
        <v>94</v>
      </c>
      <c r="E4" s="564"/>
      <c r="F4" s="648" t="s">
        <v>48</v>
      </c>
      <c r="G4" s="648"/>
      <c r="H4" s="648"/>
      <c r="I4" s="224"/>
      <c r="J4" s="84"/>
      <c r="K4" s="58"/>
      <c r="L4" s="58"/>
      <c r="M4" s="58"/>
      <c r="N4" s="58"/>
      <c r="O4" s="58"/>
      <c r="P4" s="58"/>
      <c r="Q4" s="58"/>
      <c r="R4" s="58"/>
      <c r="S4" s="58"/>
      <c r="T4" s="58"/>
      <c r="U4" s="58"/>
    </row>
    <row r="5" spans="1:21" s="56" customFormat="1" ht="6.75" customHeight="1">
      <c r="A5" s="58"/>
      <c r="B5" s="222"/>
      <c r="C5" s="225"/>
      <c r="D5" s="226"/>
      <c r="E5" s="85"/>
      <c r="F5" s="227"/>
      <c r="G5" s="228">
        <v>1</v>
      </c>
      <c r="H5" s="228"/>
      <c r="I5" s="229"/>
      <c r="J5" s="230"/>
      <c r="K5" s="58"/>
      <c r="L5" s="58"/>
      <c r="M5" s="58"/>
      <c r="N5" s="58"/>
      <c r="O5" s="58"/>
      <c r="P5" s="58"/>
      <c r="Q5" s="58"/>
      <c r="R5" s="58"/>
      <c r="S5" s="58"/>
      <c r="T5" s="58"/>
      <c r="U5" s="58"/>
    </row>
    <row r="6" spans="1:21" s="56" customFormat="1" ht="22.5" customHeight="1">
      <c r="A6" s="58"/>
      <c r="B6" s="186"/>
      <c r="C6" s="231" t="s">
        <v>95</v>
      </c>
      <c r="D6" s="305">
        <f>DOSSIER!I4</f>
        <v>0</v>
      </c>
      <c r="E6" s="123"/>
      <c r="F6" s="231" t="s">
        <v>50</v>
      </c>
      <c r="G6" s="232">
        <f>'MINI NOEL'!D25</f>
        <v>0</v>
      </c>
      <c r="H6" s="123"/>
      <c r="I6" s="233"/>
      <c r="J6" s="84"/>
      <c r="K6" s="58"/>
      <c r="L6" s="58"/>
      <c r="M6" s="58"/>
      <c r="N6" s="58"/>
      <c r="O6" s="58"/>
      <c r="P6" s="58"/>
      <c r="Q6" s="58"/>
      <c r="R6" s="58"/>
      <c r="S6" s="58"/>
      <c r="T6" s="58"/>
      <c r="U6" s="58"/>
    </row>
    <row r="7" spans="1:21" s="56" customFormat="1" ht="15" thickBot="1">
      <c r="A7" s="58"/>
      <c r="B7" s="186"/>
      <c r="C7" s="123"/>
      <c r="D7" s="123"/>
      <c r="E7" s="123"/>
      <c r="F7" s="123"/>
      <c r="G7" s="123"/>
      <c r="H7" s="123"/>
      <c r="I7" s="234"/>
      <c r="J7" s="58"/>
      <c r="K7" s="58"/>
      <c r="L7" s="58"/>
      <c r="M7" s="58"/>
      <c r="N7" s="58"/>
      <c r="O7" s="58"/>
      <c r="P7" s="58" t="s">
        <v>51</v>
      </c>
      <c r="Q7" s="58" t="s">
        <v>51</v>
      </c>
      <c r="R7" s="58" t="s">
        <v>52</v>
      </c>
      <c r="S7" s="58"/>
      <c r="T7" s="58"/>
      <c r="U7" s="58"/>
    </row>
    <row r="8" spans="1:21" s="56" customFormat="1" ht="9" customHeight="1" thickTop="1">
      <c r="A8" s="58"/>
      <c r="B8" s="186"/>
      <c r="C8" s="235" t="s">
        <v>53</v>
      </c>
      <c r="D8" s="236"/>
      <c r="E8" s="237"/>
      <c r="F8" s="238"/>
      <c r="G8" s="239"/>
      <c r="H8" s="240"/>
      <c r="I8" s="234"/>
      <c r="J8" s="58"/>
      <c r="K8" s="58"/>
      <c r="L8" s="96">
        <v>0</v>
      </c>
      <c r="M8" s="58"/>
      <c r="N8" s="58"/>
      <c r="O8" s="58"/>
      <c r="P8" s="58"/>
      <c r="Q8" s="97"/>
      <c r="R8" s="58"/>
      <c r="S8" s="58"/>
      <c r="T8" s="58"/>
      <c r="U8" s="58"/>
    </row>
    <row r="9" spans="1:21" s="56" customFormat="1" ht="15.6">
      <c r="A9" s="58"/>
      <c r="B9" s="186"/>
      <c r="C9" s="241" t="s">
        <v>54</v>
      </c>
      <c r="D9" s="99"/>
      <c r="E9" s="100" t="s">
        <v>55</v>
      </c>
      <c r="F9" s="101">
        <f>'MINI NOEL'!E12</f>
        <v>0</v>
      </c>
      <c r="G9" s="102"/>
      <c r="H9" s="242"/>
      <c r="I9" s="234"/>
      <c r="J9" s="58"/>
      <c r="K9" s="58"/>
      <c r="L9" s="103">
        <v>5.5E-2</v>
      </c>
      <c r="M9" s="58"/>
      <c r="N9" s="58"/>
      <c r="O9" s="58"/>
      <c r="P9" s="58"/>
      <c r="Q9" s="58"/>
      <c r="R9" s="104">
        <v>43358</v>
      </c>
      <c r="S9" s="58"/>
      <c r="T9" s="58"/>
      <c r="U9" s="58"/>
    </row>
    <row r="10" spans="1:21" s="56" customFormat="1">
      <c r="A10" s="58"/>
      <c r="B10" s="186"/>
      <c r="C10" s="243" t="s">
        <v>56</v>
      </c>
      <c r="D10" s="106"/>
      <c r="E10" s="100"/>
      <c r="F10" s="287"/>
      <c r="G10" s="287"/>
      <c r="H10" s="288"/>
      <c r="I10" s="234"/>
      <c r="J10" s="58"/>
      <c r="K10" s="58"/>
      <c r="L10" s="107">
        <v>0.1</v>
      </c>
      <c r="M10" s="58"/>
      <c r="N10" s="58"/>
      <c r="O10" s="58"/>
      <c r="P10" s="58"/>
      <c r="Q10" s="58"/>
      <c r="R10" s="104">
        <v>43358</v>
      </c>
      <c r="S10" s="58"/>
      <c r="T10" s="58"/>
      <c r="U10" s="58"/>
    </row>
    <row r="11" spans="1:21" s="56" customFormat="1">
      <c r="A11" s="58"/>
      <c r="B11" s="186"/>
      <c r="C11" s="244" t="s">
        <v>58</v>
      </c>
      <c r="D11" s="109"/>
      <c r="E11" s="100" t="s">
        <v>57</v>
      </c>
      <c r="F11" s="599">
        <f>'MINI NOEL'!D15</f>
        <v>0</v>
      </c>
      <c r="G11" s="599"/>
      <c r="H11" s="600"/>
      <c r="I11" s="234"/>
      <c r="J11" s="58"/>
      <c r="K11" s="58"/>
      <c r="L11" s="107">
        <v>0.2</v>
      </c>
      <c r="M11" s="58"/>
      <c r="N11" s="58"/>
      <c r="O11" s="58"/>
      <c r="P11" s="58"/>
      <c r="Q11" s="58"/>
      <c r="R11" s="58" t="s">
        <v>59</v>
      </c>
      <c r="S11" s="58"/>
      <c r="T11" s="58"/>
      <c r="U11" s="58"/>
    </row>
    <row r="12" spans="1:21" s="56" customFormat="1">
      <c r="A12" s="58"/>
      <c r="B12" s="186"/>
      <c r="C12" s="244">
        <v>67450</v>
      </c>
      <c r="D12" s="110" t="s">
        <v>60</v>
      </c>
      <c r="E12" s="111"/>
      <c r="F12" s="112" t="s">
        <v>99</v>
      </c>
      <c r="G12" s="586">
        <f>'MINI NOEL'!D17</f>
        <v>0</v>
      </c>
      <c r="H12" s="587"/>
      <c r="I12" s="234"/>
      <c r="J12" s="58"/>
      <c r="K12" s="58"/>
      <c r="L12" s="58"/>
      <c r="M12" s="58"/>
      <c r="N12" s="58"/>
      <c r="O12" s="58"/>
      <c r="P12" s="58" t="s">
        <v>61</v>
      </c>
      <c r="Q12" s="58" t="s">
        <v>62</v>
      </c>
      <c r="R12" s="58"/>
      <c r="S12" s="58"/>
      <c r="T12" s="58"/>
      <c r="U12" s="58"/>
    </row>
    <row r="13" spans="1:21" s="56" customFormat="1">
      <c r="A13" s="58"/>
      <c r="B13" s="186"/>
      <c r="C13" s="244" t="s">
        <v>63</v>
      </c>
      <c r="D13" s="99" t="s">
        <v>64</v>
      </c>
      <c r="E13" s="100"/>
      <c r="F13" s="113" t="s">
        <v>100</v>
      </c>
      <c r="G13" s="588">
        <f>'MINI NOEL'!G17:I17</f>
        <v>0</v>
      </c>
      <c r="H13" s="589"/>
      <c r="I13" s="234"/>
      <c r="J13" s="58"/>
      <c r="K13" s="58"/>
      <c r="L13" s="58"/>
      <c r="M13" s="58"/>
      <c r="N13" s="58"/>
      <c r="O13" s="58"/>
      <c r="P13" s="96">
        <v>0</v>
      </c>
      <c r="Q13" s="96">
        <v>0.25</v>
      </c>
      <c r="R13" s="58"/>
      <c r="S13" s="58"/>
      <c r="T13" s="58"/>
      <c r="U13" s="58"/>
    </row>
    <row r="14" spans="1:21" s="56" customFormat="1">
      <c r="A14" s="58"/>
      <c r="B14" s="186"/>
      <c r="C14" s="244" t="s">
        <v>66</v>
      </c>
      <c r="D14" s="114" t="s">
        <v>67</v>
      </c>
      <c r="E14" s="100"/>
      <c r="F14" s="112" t="s">
        <v>2</v>
      </c>
      <c r="G14" s="586">
        <f>'MINI NOEL'!G19:I19</f>
        <v>0</v>
      </c>
      <c r="H14" s="587"/>
      <c r="I14" s="234"/>
      <c r="J14" s="58"/>
      <c r="K14" s="58"/>
      <c r="L14" s="58"/>
      <c r="M14" s="58"/>
      <c r="N14" s="58"/>
      <c r="O14" s="58"/>
      <c r="P14" s="58">
        <f>VLOOKUP(P12,'[1]BASE PRODUITS'!A6:E691,3,0)</f>
        <v>200</v>
      </c>
      <c r="Q14" s="58">
        <f>VLOOKUP(Q12,'[1]BASE PRODUITS'!A6:E691,3,0)</f>
        <v>250</v>
      </c>
      <c r="R14" s="58"/>
      <c r="S14" s="58"/>
      <c r="T14" s="58"/>
      <c r="U14" s="58"/>
    </row>
    <row r="15" spans="1:21" s="56" customFormat="1">
      <c r="A15" s="58"/>
      <c r="B15" s="186"/>
      <c r="C15" s="244" t="s">
        <v>68</v>
      </c>
      <c r="D15" s="114" t="s">
        <v>69</v>
      </c>
      <c r="E15" s="100"/>
      <c r="F15" s="113" t="s">
        <v>65</v>
      </c>
      <c r="G15" s="588">
        <f>'MINI NOEL'!D19</f>
        <v>0</v>
      </c>
      <c r="H15" s="589"/>
      <c r="I15" s="234"/>
      <c r="J15" s="58"/>
      <c r="K15" s="58"/>
      <c r="L15" s="58"/>
      <c r="M15" s="58"/>
      <c r="N15" s="58"/>
      <c r="O15" s="58"/>
      <c r="P15" s="115" t="s">
        <v>16</v>
      </c>
      <c r="Q15" s="58" t="s">
        <v>70</v>
      </c>
      <c r="R15" s="58"/>
      <c r="S15" s="58"/>
      <c r="T15" s="58"/>
      <c r="U15" s="58"/>
    </row>
    <row r="16" spans="1:21" s="56" customFormat="1" ht="15" thickBot="1">
      <c r="A16" s="58"/>
      <c r="B16" s="186"/>
      <c r="C16" s="245" t="s">
        <v>71</v>
      </c>
      <c r="D16" s="246">
        <v>83856740200014</v>
      </c>
      <c r="E16" s="247"/>
      <c r="F16" s="248"/>
      <c r="G16" s="249" t="s">
        <v>72</v>
      </c>
      <c r="H16" s="304">
        <f>DOSSIER!I3</f>
        <v>0</v>
      </c>
      <c r="I16" s="234"/>
      <c r="J16" s="58"/>
      <c r="K16" s="58"/>
      <c r="L16" s="58"/>
      <c r="M16" s="58"/>
      <c r="N16" s="58"/>
      <c r="O16" s="58"/>
      <c r="P16" s="58"/>
      <c r="Q16" s="58"/>
      <c r="R16" s="58"/>
      <c r="S16" s="58"/>
      <c r="T16" s="58"/>
      <c r="U16" s="58"/>
    </row>
    <row r="17" spans="1:16" ht="9" customHeight="1" thickTop="1">
      <c r="B17" s="186"/>
      <c r="C17" s="250"/>
      <c r="D17" s="123"/>
      <c r="E17" s="123"/>
      <c r="F17" s="123"/>
      <c r="G17" s="251"/>
      <c r="H17" s="123"/>
      <c r="I17" s="234"/>
      <c r="P17" s="104">
        <v>43386</v>
      </c>
    </row>
    <row r="18" spans="1:16" ht="6.75" customHeight="1">
      <c r="B18" s="186"/>
      <c r="C18" s="123"/>
      <c r="D18" s="123"/>
      <c r="E18" s="123"/>
      <c r="F18" s="123"/>
      <c r="G18" s="123"/>
      <c r="H18" s="123"/>
      <c r="I18" s="234"/>
    </row>
    <row r="19" spans="1:16">
      <c r="B19" s="186"/>
      <c r="C19" s="124"/>
      <c r="D19" s="123"/>
      <c r="E19" s="125"/>
      <c r="F19" s="123"/>
      <c r="G19" s="123"/>
      <c r="H19" s="123"/>
      <c r="I19" s="234"/>
    </row>
    <row r="20" spans="1:16" ht="21" customHeight="1">
      <c r="B20" s="186"/>
      <c r="C20" s="252" t="s">
        <v>73</v>
      </c>
      <c r="D20" s="253" t="s">
        <v>74</v>
      </c>
      <c r="E20" s="129" t="s">
        <v>75</v>
      </c>
      <c r="F20" s="129" t="s">
        <v>76</v>
      </c>
      <c r="G20" s="129" t="s">
        <v>77</v>
      </c>
      <c r="H20" s="129" t="s">
        <v>78</v>
      </c>
      <c r="I20" s="234"/>
      <c r="K20" s="58" t="s">
        <v>79</v>
      </c>
      <c r="L20" s="58" t="s">
        <v>80</v>
      </c>
    </row>
    <row r="21" spans="1:16" ht="6.75" customHeight="1">
      <c r="B21" s="186"/>
      <c r="C21" s="254"/>
      <c r="D21" s="255"/>
      <c r="E21" s="256"/>
      <c r="F21" s="257"/>
      <c r="G21" s="257"/>
      <c r="H21" s="258"/>
      <c r="I21" s="234"/>
    </row>
    <row r="22" spans="1:16" ht="18" customHeight="1">
      <c r="A22" s="134">
        <v>5</v>
      </c>
      <c r="B22" s="186"/>
      <c r="C22" s="259"/>
      <c r="D22" s="260"/>
      <c r="E22" s="261"/>
      <c r="F22" s="262"/>
      <c r="G22" s="263"/>
      <c r="H22" s="264"/>
      <c r="I22" s="234"/>
      <c r="K22" s="103" t="e">
        <f>#REF!</f>
        <v>#REF!</v>
      </c>
      <c r="L22" s="141">
        <f>IF(ISERROR(H22*#REF!),0,H22*#REF!)</f>
        <v>0</v>
      </c>
    </row>
    <row r="23" spans="1:16" ht="18" customHeight="1">
      <c r="A23" s="134"/>
      <c r="B23" s="186"/>
      <c r="C23" s="630" t="s">
        <v>109</v>
      </c>
      <c r="D23" s="265" t="str">
        <f>VLOOKUP(C23,'BASE PRODUITS'!A8:B67,2,0)</f>
        <v>SEANCE GROSSESSE  FORMULE "ESSENTIEL"</v>
      </c>
      <c r="E23" s="633">
        <v>200</v>
      </c>
      <c r="F23" s="635">
        <v>1</v>
      </c>
      <c r="G23" s="639">
        <v>0</v>
      </c>
      <c r="H23" s="623">
        <v>200</v>
      </c>
      <c r="I23" s="234"/>
      <c r="K23" s="103" t="e">
        <f>#REF!</f>
        <v>#REF!</v>
      </c>
      <c r="L23" s="141">
        <f>IF(ISERROR(H23*#REF!),0,H23*#REF!)</f>
        <v>0</v>
      </c>
    </row>
    <row r="24" spans="1:16" ht="18" customHeight="1">
      <c r="A24" s="134"/>
      <c r="B24" s="186"/>
      <c r="C24" s="631"/>
      <c r="D24" s="610" t="str">
        <f>VLOOKUP(C23,'BASE PRODUITS'!A7:D67,4,0)</f>
        <v>10 PHOTOS / 1H</v>
      </c>
      <c r="E24" s="594"/>
      <c r="F24" s="597"/>
      <c r="G24" s="605"/>
      <c r="H24" s="624"/>
      <c r="I24" s="234"/>
      <c r="K24" s="103" t="e">
        <f>#REF!</f>
        <v>#REF!</v>
      </c>
      <c r="L24" s="141">
        <f>IF(ISERROR(H24*#REF!),0,H24*#REF!)</f>
        <v>0</v>
      </c>
    </row>
    <row r="25" spans="1:16" ht="18" customHeight="1">
      <c r="A25" s="134"/>
      <c r="B25" s="186"/>
      <c r="C25" s="632"/>
      <c r="D25" s="649"/>
      <c r="E25" s="634"/>
      <c r="F25" s="636"/>
      <c r="G25" s="640"/>
      <c r="H25" s="625"/>
      <c r="I25" s="234"/>
      <c r="K25" s="103" t="e">
        <f>#REF!</f>
        <v>#REF!</v>
      </c>
      <c r="L25" s="141">
        <f>IF(ISERROR(H25*#REF!),0,H25*#REF!)</f>
        <v>0</v>
      </c>
    </row>
    <row r="26" spans="1:16" ht="18" customHeight="1">
      <c r="A26" s="134"/>
      <c r="B26" s="186"/>
      <c r="C26" s="652" t="s">
        <v>81</v>
      </c>
      <c r="D26" s="627" t="str">
        <f>VLOOKUP(C26,'BASE PRODUITS'!A11:B67,2,0)</f>
        <v>SEANCE COUPLE FORMULE "ESSENTIEL"</v>
      </c>
      <c r="E26" s="641">
        <v>-50</v>
      </c>
      <c r="F26" s="643">
        <v>1</v>
      </c>
      <c r="G26" s="645">
        <v>0</v>
      </c>
      <c r="H26" s="650">
        <v>-50</v>
      </c>
      <c r="I26" s="234"/>
      <c r="K26" s="103" t="e">
        <f>#REF!</f>
        <v>#REF!</v>
      </c>
      <c r="L26" s="141">
        <f>IF(ISERROR(H26*#REF!),0,H26*#REF!)</f>
        <v>0</v>
      </c>
    </row>
    <row r="27" spans="1:16" ht="18" customHeight="1">
      <c r="A27" s="134"/>
      <c r="B27" s="186"/>
      <c r="C27" s="653"/>
      <c r="D27" s="628" t="e">
        <f>VLOOKUP(C27,'BASE PRODUITS'!A12:B49,2,0)</f>
        <v>#N/A</v>
      </c>
      <c r="E27" s="581"/>
      <c r="F27" s="637"/>
      <c r="G27" s="638"/>
      <c r="H27" s="626"/>
      <c r="I27" s="234"/>
      <c r="K27" s="103" t="e">
        <f>#REF!</f>
        <v>#REF!</v>
      </c>
      <c r="L27" s="141">
        <f>IF(ISERROR(H27*#REF!),0,H27*#REF!)</f>
        <v>0</v>
      </c>
    </row>
    <row r="28" spans="1:16" ht="18" customHeight="1">
      <c r="A28" s="134"/>
      <c r="B28" s="186"/>
      <c r="C28" s="654"/>
      <c r="D28" s="629" t="e">
        <f>VLOOKUP(C28,'BASE PRODUITS'!A13:B50,2,0)</f>
        <v>#N/A</v>
      </c>
      <c r="E28" s="642"/>
      <c r="F28" s="644"/>
      <c r="G28" s="646"/>
      <c r="H28" s="651"/>
      <c r="I28" s="234"/>
      <c r="K28" s="103" t="e">
        <f>#REF!</f>
        <v>#REF!</v>
      </c>
      <c r="L28" s="141">
        <f>IF(ISERROR(H28*#REF!),0,H28*#REF!)</f>
        <v>0</v>
      </c>
    </row>
    <row r="29" spans="1:16" ht="18" customHeight="1">
      <c r="A29" s="134"/>
      <c r="B29" s="186"/>
      <c r="C29" s="630" t="s">
        <v>96</v>
      </c>
      <c r="D29" s="265" t="str">
        <f>VLOOKUP(C29,'BASE PRODUITS'!A14:B57,2,0)</f>
        <v>OPTION DECOR LIT BOHEME</v>
      </c>
      <c r="E29" s="633">
        <v>20</v>
      </c>
      <c r="F29" s="635">
        <v>1</v>
      </c>
      <c r="G29" s="639">
        <v>1</v>
      </c>
      <c r="H29" s="623">
        <v>0</v>
      </c>
      <c r="I29" s="234"/>
      <c r="K29" s="103" t="e">
        <f>#REF!</f>
        <v>#REF!</v>
      </c>
      <c r="L29" s="141">
        <f>IF(ISERROR(H29*#REF!),0,H29*#REF!)</f>
        <v>0</v>
      </c>
    </row>
    <row r="30" spans="1:16" ht="18" customHeight="1">
      <c r="A30" s="134"/>
      <c r="B30" s="186"/>
      <c r="C30" s="631"/>
      <c r="D30" s="610">
        <f>VLOOKUP(C29,'BASE PRODUITS'!A14:D57,4,0)</f>
        <v>0</v>
      </c>
      <c r="E30" s="594"/>
      <c r="F30" s="597"/>
      <c r="G30" s="605"/>
      <c r="H30" s="624"/>
      <c r="I30" s="234"/>
      <c r="K30" s="103" t="e">
        <f>#REF!</f>
        <v>#REF!</v>
      </c>
      <c r="L30" s="141">
        <f>IF(ISERROR(H30*#REF!),0,H30*#REF!)</f>
        <v>0</v>
      </c>
    </row>
    <row r="31" spans="1:16" ht="18" customHeight="1">
      <c r="A31" s="134"/>
      <c r="B31" s="186"/>
      <c r="C31" s="632"/>
      <c r="D31" s="649"/>
      <c r="E31" s="634"/>
      <c r="F31" s="636"/>
      <c r="G31" s="640"/>
      <c r="H31" s="625"/>
      <c r="I31" s="234"/>
      <c r="K31" s="103" t="e">
        <f>#REF!</f>
        <v>#REF!</v>
      </c>
      <c r="L31" s="141">
        <f>IF(ISERROR(H31*#REF!),0,H31*#REF!)</f>
        <v>0</v>
      </c>
    </row>
    <row r="32" spans="1:16" ht="18" customHeight="1">
      <c r="A32" s="134"/>
      <c r="B32" s="186"/>
      <c r="C32" s="656"/>
      <c r="D32" s="657"/>
      <c r="E32" s="581"/>
      <c r="F32" s="637"/>
      <c r="G32" s="638"/>
      <c r="H32" s="626"/>
      <c r="I32" s="234"/>
      <c r="K32" s="103" t="e">
        <f>#REF!</f>
        <v>#REF!</v>
      </c>
      <c r="L32" s="141">
        <f>IF(ISERROR(H32*#REF!),0,H32*#REF!)</f>
        <v>0</v>
      </c>
    </row>
    <row r="33" spans="1:12" ht="18" customHeight="1">
      <c r="A33" s="134"/>
      <c r="B33" s="186"/>
      <c r="C33" s="656"/>
      <c r="D33" s="578"/>
      <c r="E33" s="581"/>
      <c r="F33" s="637"/>
      <c r="G33" s="638"/>
      <c r="H33" s="626"/>
      <c r="I33" s="234"/>
      <c r="K33" s="103" t="e">
        <f>#REF!</f>
        <v>#REF!</v>
      </c>
      <c r="L33" s="141">
        <f>IF(ISERROR(H33*#REF!),0,H33*#REF!)</f>
        <v>0</v>
      </c>
    </row>
    <row r="34" spans="1:12" ht="18" customHeight="1">
      <c r="A34" s="134"/>
      <c r="B34" s="186"/>
      <c r="C34" s="656"/>
      <c r="D34" s="578"/>
      <c r="E34" s="581"/>
      <c r="F34" s="637"/>
      <c r="G34" s="638"/>
      <c r="H34" s="626"/>
      <c r="I34" s="234"/>
      <c r="K34" s="103" t="e">
        <f>#REF!</f>
        <v>#REF!</v>
      </c>
      <c r="L34" s="141">
        <f>IF(ISERROR(H34*#REF!),0,H34*#REF!)</f>
        <v>0</v>
      </c>
    </row>
    <row r="35" spans="1:12" ht="18" customHeight="1">
      <c r="A35" s="134"/>
      <c r="B35" s="186"/>
      <c r="C35" s="266" t="s">
        <v>53</v>
      </c>
      <c r="D35" s="267"/>
      <c r="E35" s="168" t="s">
        <v>53</v>
      </c>
      <c r="F35" s="169" t="s">
        <v>53</v>
      </c>
      <c r="G35" s="146" t="s">
        <v>53</v>
      </c>
      <c r="H35" s="268" t="str">
        <f>IF(ISERROR(E35*F35),"",(E35*F35)-G35*E35*F35)</f>
        <v/>
      </c>
      <c r="I35" s="234"/>
      <c r="K35" s="103" t="e">
        <f>#REF!</f>
        <v>#REF!</v>
      </c>
      <c r="L35" s="141">
        <f>IF(ISERROR(H35*#REF!),0,H35*#REF!)</f>
        <v>0</v>
      </c>
    </row>
    <row r="36" spans="1:12" ht="18" customHeight="1">
      <c r="A36" s="134"/>
      <c r="B36" s="186"/>
      <c r="C36" s="266" t="s">
        <v>53</v>
      </c>
      <c r="D36" s="167"/>
      <c r="E36" s="168" t="s">
        <v>53</v>
      </c>
      <c r="F36" s="169" t="s">
        <v>53</v>
      </c>
      <c r="G36" s="146" t="s">
        <v>53</v>
      </c>
      <c r="H36" s="268" t="str">
        <f>IF(ISERROR(E36*F36),"",(E36*F36)-G36*E36*F36)</f>
        <v/>
      </c>
      <c r="I36" s="234"/>
      <c r="K36" s="103" t="e">
        <f>#REF!</f>
        <v>#REF!</v>
      </c>
      <c r="L36" s="141">
        <f>IF(ISERROR(H36*#REF!),0,H36*#REF!)</f>
        <v>0</v>
      </c>
    </row>
    <row r="37" spans="1:12" ht="18" customHeight="1">
      <c r="A37" s="134"/>
      <c r="B37" s="186"/>
      <c r="C37" s="269" t="s">
        <v>53</v>
      </c>
      <c r="D37" s="270"/>
      <c r="E37" s="271" t="s">
        <v>53</v>
      </c>
      <c r="F37" s="272" t="s">
        <v>53</v>
      </c>
      <c r="G37" s="273" t="s">
        <v>53</v>
      </c>
      <c r="H37" s="274" t="str">
        <f>IF(ISERROR(E37*F37),"",(E37*F37)-G37*E37*F37)</f>
        <v/>
      </c>
      <c r="I37" s="234"/>
      <c r="K37" s="103" t="e">
        <f>#REF!</f>
        <v>#REF!</v>
      </c>
      <c r="L37" s="141">
        <f>IF(ISERROR(H37*#REF!),0,H37*#REF!)</f>
        <v>0</v>
      </c>
    </row>
    <row r="38" spans="1:12" ht="18" customHeight="1">
      <c r="A38" s="134"/>
      <c r="B38" s="186"/>
      <c r="C38" s="176" t="s">
        <v>53</v>
      </c>
      <c r="D38" s="177" t="s">
        <v>53</v>
      </c>
      <c r="E38" s="178" t="s">
        <v>53</v>
      </c>
      <c r="F38" s="179" t="s">
        <v>53</v>
      </c>
      <c r="G38" s="180" t="s">
        <v>53</v>
      </c>
      <c r="H38" s="181" t="str">
        <f>IF(ISERROR(E38*F38),"",(E38*F38)-G38*E38*F38)</f>
        <v/>
      </c>
      <c r="I38" s="234"/>
      <c r="K38" s="103" t="e">
        <f>#REF!</f>
        <v>#REF!</v>
      </c>
      <c r="L38" s="141">
        <f>IF(ISERROR(H38*#REF!),0,H38*#REF!)</f>
        <v>0</v>
      </c>
    </row>
    <row r="39" spans="1:12" ht="18" customHeight="1">
      <c r="A39" s="134"/>
      <c r="B39" s="186"/>
      <c r="C39" s="176" t="s">
        <v>53</v>
      </c>
      <c r="D39" s="177" t="s">
        <v>53</v>
      </c>
      <c r="E39" s="178" t="s">
        <v>53</v>
      </c>
      <c r="F39" s="179" t="s">
        <v>53</v>
      </c>
      <c r="G39" s="180" t="s">
        <v>53</v>
      </c>
      <c r="H39" s="181" t="str">
        <f>IF(ISERROR(E39*F39),"",(E39*F39)-G39*E39*F39)</f>
        <v/>
      </c>
      <c r="I39" s="234"/>
      <c r="K39" s="103" t="e">
        <f>#REF!</f>
        <v>#REF!</v>
      </c>
      <c r="L39" s="141">
        <f>IF(ISERROR(H39*#REF!),0,H39*#REF!)</f>
        <v>0</v>
      </c>
    </row>
    <row r="40" spans="1:12" ht="18" customHeight="1">
      <c r="A40" s="134"/>
      <c r="B40" s="186"/>
      <c r="C40" s="182" t="s">
        <v>82</v>
      </c>
      <c r="D40" s="183">
        <f>G6</f>
        <v>0</v>
      </c>
      <c r="E40" s="178" t="s">
        <v>53</v>
      </c>
      <c r="F40" s="275" t="s">
        <v>97</v>
      </c>
      <c r="G40" s="276" t="s">
        <v>83</v>
      </c>
      <c r="H40" s="277">
        <f>SUM(H22:H37)</f>
        <v>150</v>
      </c>
      <c r="I40" s="234"/>
      <c r="K40" s="103" t="e">
        <f>#REF!</f>
        <v>#REF!</v>
      </c>
      <c r="L40" s="141">
        <f>IF(ISERROR(#REF!*#REF!),0,#REF!*#REF!)</f>
        <v>0</v>
      </c>
    </row>
    <row r="41" spans="1:12" ht="18" customHeight="1" thickBot="1">
      <c r="A41" s="134"/>
      <c r="B41" s="186"/>
      <c r="C41" s="182"/>
      <c r="D41" s="187"/>
      <c r="E41" s="178" t="s">
        <v>53</v>
      </c>
      <c r="F41" s="123"/>
      <c r="G41" s="278"/>
      <c r="H41" s="279"/>
      <c r="I41" s="234"/>
      <c r="K41" s="103" t="e">
        <f>#REF!</f>
        <v>#REF!</v>
      </c>
      <c r="L41" s="141">
        <f>IF(ISERROR(#REF!*#REF!),0,#REF!*#REF!)</f>
        <v>0</v>
      </c>
    </row>
    <row r="42" spans="1:12" ht="18" customHeight="1" thickTop="1" thickBot="1">
      <c r="A42" s="134"/>
      <c r="B42" s="186"/>
      <c r="C42" s="182" t="s">
        <v>84</v>
      </c>
      <c r="D42" s="177">
        <f>'MINI NOEL'!H27</f>
        <v>0</v>
      </c>
      <c r="E42" s="178" t="s">
        <v>53</v>
      </c>
      <c r="F42" s="190" t="s">
        <v>86</v>
      </c>
      <c r="G42" s="191"/>
      <c r="H42" s="280">
        <f>H40</f>
        <v>150</v>
      </c>
      <c r="I42" s="234"/>
      <c r="K42" s="103" t="e">
        <f>#REF!</f>
        <v>#REF!</v>
      </c>
      <c r="L42" s="141">
        <f>IF(ISERROR(#REF!*#REF!),0,#REF!*#REF!)</f>
        <v>0</v>
      </c>
    </row>
    <row r="43" spans="1:12" ht="18" customHeight="1" thickTop="1">
      <c r="A43" s="134"/>
      <c r="B43" s="186"/>
      <c r="C43" s="193" t="s">
        <v>87</v>
      </c>
      <c r="D43" s="194"/>
      <c r="E43" s="178" t="s">
        <v>53</v>
      </c>
      <c r="F43" s="179" t="s">
        <v>53</v>
      </c>
      <c r="G43" s="180" t="s">
        <v>53</v>
      </c>
      <c r="H43" s="181" t="str">
        <f>IF(ISERROR(E43*F43),"",(E43*F43)-G43*E43*F43)</f>
        <v/>
      </c>
      <c r="I43" s="234"/>
      <c r="J43" s="123"/>
      <c r="K43" s="103" t="e">
        <f>#REF!</f>
        <v>#REF!</v>
      </c>
      <c r="L43" s="141">
        <f>IF(ISERROR(#REF!*#REF!),0,#REF!*#REF!)</f>
        <v>0</v>
      </c>
    </row>
    <row r="44" spans="1:12" ht="18" customHeight="1">
      <c r="A44" s="134"/>
      <c r="B44" s="186"/>
      <c r="C44" s="176" t="s">
        <v>53</v>
      </c>
      <c r="D44" s="123"/>
      <c r="E44" s="178" t="s">
        <v>53</v>
      </c>
      <c r="F44" s="179" t="s">
        <v>53</v>
      </c>
      <c r="G44" s="180" t="s">
        <v>53</v>
      </c>
      <c r="H44" s="181" t="str">
        <f>IF(ISERROR(E44*F44),"",(E44*F44)-G44*E44*F44)</f>
        <v/>
      </c>
      <c r="I44" s="234"/>
      <c r="K44" s="103" t="e">
        <f>#REF!</f>
        <v>#REF!</v>
      </c>
      <c r="L44" s="141">
        <f>IF(ISERROR(#REF!*#REF!),0,#REF!*#REF!)</f>
        <v>0</v>
      </c>
    </row>
    <row r="45" spans="1:12" ht="18" customHeight="1">
      <c r="A45" s="134"/>
      <c r="B45" s="186"/>
      <c r="C45" s="601" t="s">
        <v>89</v>
      </c>
      <c r="D45" s="601"/>
      <c r="E45" s="601"/>
      <c r="F45" s="601"/>
      <c r="G45" s="601"/>
      <c r="H45" s="601"/>
      <c r="I45" s="234"/>
      <c r="K45" s="103" t="e">
        <f>#REF!</f>
        <v>#REF!</v>
      </c>
      <c r="L45" s="141">
        <f>IF(ISERROR(H43*#REF!),0,H43*#REF!)</f>
        <v>0</v>
      </c>
    </row>
    <row r="46" spans="1:12" ht="18" customHeight="1">
      <c r="A46" s="134"/>
      <c r="B46" s="186"/>
      <c r="C46" s="655" t="s">
        <v>250</v>
      </c>
      <c r="D46" s="655"/>
      <c r="E46" s="655"/>
      <c r="F46" s="655"/>
      <c r="G46" s="655"/>
      <c r="H46" s="181">
        <f>IF(ISERROR(E46*F46),"",(E46*F46)-G46*E46*F46)</f>
        <v>0</v>
      </c>
      <c r="I46" s="234"/>
      <c r="K46" s="103" t="e">
        <f>#REF!</f>
        <v>#REF!</v>
      </c>
      <c r="L46" s="141">
        <f>IF(ISERROR(H44*#REF!),0,H44*#REF!)</f>
        <v>0</v>
      </c>
    </row>
    <row r="47" spans="1:12" ht="18" customHeight="1">
      <c r="A47" s="134"/>
      <c r="B47" s="186"/>
      <c r="C47" s="123"/>
      <c r="D47" s="123"/>
      <c r="E47" s="123"/>
      <c r="F47" s="123"/>
      <c r="G47" s="123"/>
      <c r="H47" s="123"/>
      <c r="I47" s="234"/>
      <c r="K47" s="103" t="e">
        <f>#REF!</f>
        <v>#REF!</v>
      </c>
      <c r="L47" s="141">
        <f>IF(ISERROR(#REF!*#REF!),0,#REF!*#REF!)</f>
        <v>0</v>
      </c>
    </row>
    <row r="48" spans="1:12" ht="18" customHeight="1">
      <c r="A48" s="134"/>
      <c r="B48" s="186"/>
      <c r="C48" s="601"/>
      <c r="D48" s="601"/>
      <c r="E48" s="601"/>
      <c r="F48" s="601"/>
      <c r="G48" s="601"/>
      <c r="H48" s="601"/>
      <c r="I48" s="234"/>
      <c r="K48" s="103" t="e">
        <f>#REF!</f>
        <v>#REF!</v>
      </c>
      <c r="L48" s="141">
        <f>IF(ISERROR(H46*#REF!),0,H46*#REF!)</f>
        <v>0</v>
      </c>
    </row>
    <row r="49" spans="1:12" ht="18" customHeight="1">
      <c r="A49" s="134"/>
      <c r="B49" s="186"/>
      <c r="C49" s="123"/>
      <c r="D49" s="123"/>
      <c r="E49" s="123"/>
      <c r="F49" s="123"/>
      <c r="G49" s="123"/>
      <c r="H49" s="123"/>
      <c r="I49" s="234"/>
      <c r="K49" s="103" t="e">
        <f>#REF!</f>
        <v>#REF!</v>
      </c>
      <c r="L49" s="141">
        <f>IF(ISERROR(#REF!*#REF!),0,#REF!*#REF!)</f>
        <v>0</v>
      </c>
    </row>
    <row r="50" spans="1:12" ht="18" customHeight="1">
      <c r="A50" s="134"/>
      <c r="B50" s="186"/>
      <c r="C50" s="123"/>
      <c r="D50" s="195" t="s">
        <v>90</v>
      </c>
      <c r="E50" s="123"/>
      <c r="F50" s="123"/>
      <c r="G50" s="123"/>
      <c r="H50" s="123"/>
      <c r="I50" s="234"/>
      <c r="K50" s="103" t="e">
        <f>#REF!</f>
        <v>#REF!</v>
      </c>
      <c r="L50" s="141">
        <f>IF(ISERROR(H48*#REF!),0,H48*#REF!)</f>
        <v>0</v>
      </c>
    </row>
    <row r="51" spans="1:12" ht="18" customHeight="1">
      <c r="A51" s="134"/>
      <c r="B51" s="186"/>
      <c r="C51" s="123"/>
      <c r="D51" s="123"/>
      <c r="E51" s="123"/>
      <c r="F51" s="123"/>
      <c r="G51" s="123"/>
      <c r="H51" s="123"/>
      <c r="I51" s="234"/>
      <c r="K51" s="103" t="e">
        <f>#REF!</f>
        <v>#REF!</v>
      </c>
      <c r="L51" s="141">
        <f>IF(ISERROR(H45*#REF!),0,H45*#REF!)</f>
        <v>0</v>
      </c>
    </row>
    <row r="52" spans="1:12" ht="18" customHeight="1">
      <c r="A52" s="196"/>
      <c r="B52" s="186"/>
      <c r="C52" s="176" t="s">
        <v>53</v>
      </c>
      <c r="D52" s="177" t="s">
        <v>53</v>
      </c>
      <c r="E52" s="178" t="s">
        <v>53</v>
      </c>
      <c r="F52" s="179" t="s">
        <v>53</v>
      </c>
      <c r="G52" s="180" t="s">
        <v>53</v>
      </c>
      <c r="H52" s="181" t="str">
        <f>IF(ISERROR(E52*F52),"",(E52*F52)-G52*E52*F52)</f>
        <v/>
      </c>
      <c r="I52" s="234"/>
      <c r="K52" s="103" t="e">
        <f>#REF!</f>
        <v>#REF!</v>
      </c>
      <c r="L52" s="141">
        <f>IF(ISERROR(H52*#REF!),0,H52*#REF!)</f>
        <v>0</v>
      </c>
    </row>
    <row r="53" spans="1:12">
      <c r="B53" s="186"/>
      <c r="C53" s="197"/>
      <c r="D53" s="197"/>
      <c r="E53" s="194"/>
      <c r="F53" s="123"/>
      <c r="G53" s="194"/>
      <c r="H53" s="194"/>
      <c r="I53" s="234"/>
      <c r="L53" s="198">
        <f>SUM(L22:L52)</f>
        <v>0</v>
      </c>
    </row>
    <row r="54" spans="1:12" ht="17.25" customHeight="1">
      <c r="B54" s="186"/>
      <c r="C54" s="123"/>
      <c r="D54" s="123"/>
      <c r="E54" s="123"/>
      <c r="F54" s="123"/>
      <c r="G54" s="123"/>
      <c r="H54" s="123"/>
      <c r="I54" s="234"/>
    </row>
    <row r="55" spans="1:12" ht="7.5" customHeight="1">
      <c r="B55" s="186"/>
      <c r="C55" s="123"/>
      <c r="D55" s="123"/>
      <c r="E55" s="123"/>
      <c r="F55" s="123"/>
      <c r="G55" s="123"/>
      <c r="H55" s="123"/>
      <c r="I55" s="234"/>
    </row>
    <row r="56" spans="1:12" ht="36" customHeight="1">
      <c r="B56" s="186"/>
      <c r="C56" s="123"/>
      <c r="D56" s="123"/>
      <c r="E56" s="281"/>
      <c r="F56" s="123"/>
      <c r="G56" s="123"/>
      <c r="H56" s="123"/>
      <c r="I56" s="234"/>
    </row>
    <row r="57" spans="1:12" ht="21.75" hidden="1" customHeight="1">
      <c r="B57" s="186"/>
      <c r="C57" s="123"/>
      <c r="D57" s="123" t="s">
        <v>91</v>
      </c>
      <c r="E57" s="200"/>
      <c r="F57" s="123"/>
      <c r="G57" s="123"/>
      <c r="H57" s="123"/>
      <c r="I57" s="234"/>
    </row>
    <row r="58" spans="1:12" ht="15.6" hidden="1">
      <c r="B58" s="186"/>
      <c r="C58" s="123"/>
      <c r="D58" s="123" t="s">
        <v>92</v>
      </c>
      <c r="E58" s="200"/>
      <c r="F58" s="123"/>
      <c r="G58" s="201"/>
      <c r="H58" s="203"/>
      <c r="I58" s="234"/>
    </row>
    <row r="59" spans="1:12" ht="15.6" hidden="1">
      <c r="B59" s="186"/>
      <c r="C59" s="123"/>
      <c r="D59" s="123" t="s">
        <v>59</v>
      </c>
      <c r="E59" s="200"/>
      <c r="F59" s="123"/>
      <c r="G59" s="201"/>
      <c r="H59" s="203"/>
      <c r="I59" s="234"/>
    </row>
    <row r="60" spans="1:12" ht="15.6" hidden="1">
      <c r="B60" s="186"/>
      <c r="C60" s="123"/>
      <c r="D60" s="123" t="s">
        <v>85</v>
      </c>
      <c r="E60" s="200"/>
      <c r="F60" s="123"/>
      <c r="G60" s="201"/>
      <c r="H60" s="203"/>
      <c r="I60" s="234"/>
    </row>
    <row r="61" spans="1:12" ht="12" customHeight="1">
      <c r="B61" s="186"/>
      <c r="C61" s="123"/>
      <c r="D61" s="123"/>
      <c r="E61" s="123"/>
      <c r="F61" s="123"/>
      <c r="G61" s="123"/>
      <c r="H61" s="204"/>
      <c r="I61" s="234"/>
    </row>
    <row r="62" spans="1:12">
      <c r="B62" s="186"/>
      <c r="C62" s="193"/>
      <c r="D62" s="123"/>
      <c r="E62" s="123"/>
      <c r="F62" s="205"/>
      <c r="G62" s="206"/>
      <c r="H62" s="204"/>
      <c r="I62" s="234"/>
    </row>
    <row r="63" spans="1:12">
      <c r="B63" s="186"/>
      <c r="C63" s="193"/>
      <c r="D63" s="123"/>
      <c r="E63" s="123"/>
      <c r="F63" s="205"/>
      <c r="G63" s="206"/>
      <c r="H63" s="194"/>
      <c r="I63" s="234"/>
    </row>
    <row r="64" spans="1:12">
      <c r="B64" s="186"/>
      <c r="C64" s="193"/>
      <c r="D64" s="123"/>
      <c r="E64" s="123"/>
      <c r="F64" s="205"/>
      <c r="G64" s="207"/>
      <c r="H64" s="194"/>
      <c r="I64" s="234"/>
    </row>
    <row r="65" spans="2:9">
      <c r="B65" s="186"/>
      <c r="C65" s="282" t="s">
        <v>98</v>
      </c>
      <c r="D65" s="283"/>
      <c r="E65" s="283"/>
      <c r="F65" s="283"/>
      <c r="G65" s="283"/>
      <c r="H65" s="283"/>
      <c r="I65" s="234"/>
    </row>
    <row r="66" spans="2:9" ht="15" thickBot="1">
      <c r="B66" s="284"/>
      <c r="C66" s="285"/>
      <c r="D66" s="285"/>
      <c r="E66" s="285"/>
      <c r="F66" s="285"/>
      <c r="G66" s="285"/>
      <c r="H66" s="285"/>
      <c r="I66" s="286"/>
    </row>
    <row r="67" spans="2:9" ht="15" thickTop="1">
      <c r="H67" s="123"/>
    </row>
    <row r="69" spans="2:9">
      <c r="C69" s="214"/>
      <c r="D69" s="214"/>
      <c r="F69" s="214"/>
      <c r="G69" s="215"/>
    </row>
    <row r="71" spans="2:9" ht="18">
      <c r="C71" s="216"/>
    </row>
  </sheetData>
  <mergeCells count="35">
    <mergeCell ref="C48:H48"/>
    <mergeCell ref="G14:H14"/>
    <mergeCell ref="G15:H15"/>
    <mergeCell ref="D24:D25"/>
    <mergeCell ref="H26:H28"/>
    <mergeCell ref="H29:H31"/>
    <mergeCell ref="C45:H45"/>
    <mergeCell ref="C29:C31"/>
    <mergeCell ref="E29:E31"/>
    <mergeCell ref="F29:F31"/>
    <mergeCell ref="G29:G31"/>
    <mergeCell ref="D30:D31"/>
    <mergeCell ref="C26:C28"/>
    <mergeCell ref="C46:G46"/>
    <mergeCell ref="C32:C34"/>
    <mergeCell ref="D32:D34"/>
    <mergeCell ref="D2:F2"/>
    <mergeCell ref="D4:E4"/>
    <mergeCell ref="F4:H4"/>
    <mergeCell ref="G12:H12"/>
    <mergeCell ref="G13:H13"/>
    <mergeCell ref="F11:H11"/>
    <mergeCell ref="H23:H25"/>
    <mergeCell ref="H32:H34"/>
    <mergeCell ref="D26:D28"/>
    <mergeCell ref="C23:C25"/>
    <mergeCell ref="E23:E25"/>
    <mergeCell ref="F23:F25"/>
    <mergeCell ref="E32:E34"/>
    <mergeCell ref="F32:F34"/>
    <mergeCell ref="G32:G34"/>
    <mergeCell ref="G23:G25"/>
    <mergeCell ref="E26:E28"/>
    <mergeCell ref="F26:F28"/>
    <mergeCell ref="G26:G28"/>
  </mergeCells>
  <hyperlinks>
    <hyperlink ref="D15" r:id="rId1"/>
    <hyperlink ref="D14" r:id="rId2"/>
  </hyperlinks>
  <printOptions horizontalCentered="1" verticalCentered="1"/>
  <pageMargins left="0.31496062992125984" right="0.31496062992125984" top="0.35433070866141736" bottom="0.35433070866141736" header="0.31496062992125984" footer="0.31496062992125984"/>
  <pageSetup paperSize="9" scale="75" orientation="portrait" r:id="rId3"/>
  <drawing r:id="rId4"/>
</worksheet>
</file>

<file path=xl/worksheets/sheet8.xml><?xml version="1.0" encoding="utf-8"?>
<worksheet xmlns="http://schemas.openxmlformats.org/spreadsheetml/2006/main" xmlns:r="http://schemas.openxmlformats.org/officeDocument/2006/relationships">
  <dimension ref="A1"/>
  <sheetViews>
    <sheetView showGridLines="0" showRowColHeaders="0" workbookViewId="0">
      <selection activeCell="I25" sqref="I25"/>
    </sheetView>
  </sheetViews>
  <sheetFormatPr baseColWidth="10" defaultColWidth="11.44140625" defaultRowHeight="14.4"/>
  <cols>
    <col min="1" max="16384" width="11.44140625" style="59"/>
  </cols>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tabColor rgb="FF00B050"/>
  </sheetPr>
  <dimension ref="A1:R83"/>
  <sheetViews>
    <sheetView topLeftCell="A2" zoomScale="85" zoomScaleNormal="85" workbookViewId="0">
      <selection activeCell="A2" sqref="A1:XFD1048576"/>
    </sheetView>
  </sheetViews>
  <sheetFormatPr baseColWidth="10" defaultRowHeight="14.4"/>
  <cols>
    <col min="1" max="1" width="18.33203125" style="308" customWidth="1"/>
    <col min="2" max="2" width="56.5546875" style="308" customWidth="1"/>
    <col min="3" max="3" width="18.5546875" style="325" customWidth="1"/>
    <col min="4" max="4" width="48.33203125" style="312" customWidth="1"/>
    <col min="5" max="5" width="1.33203125" style="308" customWidth="1"/>
    <col min="6" max="6" width="14.5546875" style="290" customWidth="1"/>
    <col min="7" max="7" width="17.33203125" style="291" customWidth="1"/>
    <col min="8" max="8" width="13.6640625" style="308" customWidth="1"/>
    <col min="9" max="16384" width="11.5546875" style="308"/>
  </cols>
  <sheetData>
    <row r="1" spans="1:18" ht="21">
      <c r="A1" s="309" t="s">
        <v>101</v>
      </c>
      <c r="C1" s="311"/>
      <c r="F1" s="313"/>
      <c r="G1" s="314"/>
    </row>
    <row r="2" spans="1:18" ht="18">
      <c r="A2" s="310"/>
      <c r="C2" s="311"/>
      <c r="F2" s="313"/>
      <c r="G2" s="314"/>
    </row>
    <row r="3" spans="1:18" ht="18">
      <c r="A3" s="310"/>
      <c r="B3" s="308" t="s">
        <v>356</v>
      </c>
      <c r="C3" s="311"/>
      <c r="F3" s="313"/>
      <c r="G3" s="314"/>
    </row>
    <row r="4" spans="1:18" ht="18">
      <c r="A4" s="310"/>
      <c r="C4" s="311"/>
      <c r="F4" s="313"/>
      <c r="G4" s="314"/>
    </row>
    <row r="5" spans="1:18" ht="18">
      <c r="A5" s="315" t="s">
        <v>102</v>
      </c>
      <c r="C5" s="311"/>
      <c r="F5" s="658" t="s">
        <v>103</v>
      </c>
      <c r="G5" s="658"/>
    </row>
    <row r="6" spans="1:18">
      <c r="C6" s="311"/>
      <c r="F6" s="313"/>
      <c r="G6" s="314"/>
      <c r="P6" s="308" t="s">
        <v>51</v>
      </c>
      <c r="Q6" s="308" t="s">
        <v>51</v>
      </c>
      <c r="R6" s="308" t="s">
        <v>52</v>
      </c>
    </row>
    <row r="7" spans="1:18" ht="31.2">
      <c r="A7" s="316" t="s">
        <v>104</v>
      </c>
      <c r="B7" s="317" t="s">
        <v>74</v>
      </c>
      <c r="C7" s="318" t="s">
        <v>105</v>
      </c>
      <c r="D7" s="319" t="s">
        <v>106</v>
      </c>
      <c r="E7" s="320"/>
      <c r="F7" s="321" t="s">
        <v>107</v>
      </c>
      <c r="G7" s="322" t="s">
        <v>108</v>
      </c>
      <c r="Q7" s="329"/>
    </row>
    <row r="8" spans="1:18">
      <c r="A8" s="438" t="s">
        <v>109</v>
      </c>
      <c r="B8" s="337" t="s">
        <v>375</v>
      </c>
      <c r="C8" s="338">
        <v>180</v>
      </c>
      <c r="D8" s="339" t="s">
        <v>215</v>
      </c>
      <c r="F8" s="323"/>
      <c r="G8" s="324" t="str">
        <f t="shared" ref="G8:G24" si="0">IF(ISERROR(C8/F8),"",C8/F8)</f>
        <v/>
      </c>
      <c r="H8" s="323"/>
      <c r="R8" s="326">
        <v>43358</v>
      </c>
    </row>
    <row r="9" spans="1:18">
      <c r="A9" s="438" t="s">
        <v>61</v>
      </c>
      <c r="B9" s="337" t="s">
        <v>376</v>
      </c>
      <c r="C9" s="338">
        <v>230</v>
      </c>
      <c r="D9" s="339" t="s">
        <v>110</v>
      </c>
      <c r="F9" s="323"/>
      <c r="G9" s="324" t="str">
        <f t="shared" si="0"/>
        <v/>
      </c>
      <c r="H9" s="323"/>
      <c r="R9" s="326">
        <v>43358</v>
      </c>
    </row>
    <row r="10" spans="1:18">
      <c r="A10" s="438" t="s">
        <v>111</v>
      </c>
      <c r="B10" s="337" t="s">
        <v>377</v>
      </c>
      <c r="C10" s="338">
        <v>280</v>
      </c>
      <c r="D10" s="339" t="s">
        <v>357</v>
      </c>
      <c r="F10" s="323"/>
      <c r="G10" s="324" t="str">
        <f t="shared" si="0"/>
        <v/>
      </c>
      <c r="H10" s="323"/>
      <c r="R10" s="308" t="s">
        <v>59</v>
      </c>
    </row>
    <row r="11" spans="1:18">
      <c r="A11" s="439" t="s">
        <v>112</v>
      </c>
      <c r="B11" s="342" t="s">
        <v>209</v>
      </c>
      <c r="C11" s="343">
        <v>95</v>
      </c>
      <c r="D11" s="344" t="s">
        <v>210</v>
      </c>
      <c r="F11" s="323"/>
      <c r="G11" s="324" t="str">
        <f t="shared" si="0"/>
        <v/>
      </c>
      <c r="H11" s="323"/>
      <c r="P11" s="330">
        <v>0</v>
      </c>
      <c r="Q11" s="330">
        <v>0.25</v>
      </c>
    </row>
    <row r="12" spans="1:18">
      <c r="A12" s="439" t="s">
        <v>114</v>
      </c>
      <c r="B12" s="342" t="s">
        <v>211</v>
      </c>
      <c r="C12" s="343">
        <v>120</v>
      </c>
      <c r="D12" s="344" t="s">
        <v>212</v>
      </c>
      <c r="F12" s="323"/>
      <c r="G12" s="324" t="str">
        <f t="shared" si="0"/>
        <v/>
      </c>
      <c r="H12" s="323"/>
      <c r="P12" s="308" t="e">
        <f>VLOOKUP(#REF!,'[2]BASE PRODUITS'!A6:E691,3,0)</f>
        <v>#REF!</v>
      </c>
      <c r="Q12" s="308" t="e">
        <f>VLOOKUP(#REF!,'[2]BASE PRODUITS'!A6:E691,3,0)</f>
        <v>#REF!</v>
      </c>
    </row>
    <row r="13" spans="1:18">
      <c r="A13" s="439" t="s">
        <v>116</v>
      </c>
      <c r="B13" s="342" t="s">
        <v>378</v>
      </c>
      <c r="C13" s="343">
        <v>210</v>
      </c>
      <c r="D13" s="344" t="s">
        <v>213</v>
      </c>
      <c r="F13" s="323"/>
      <c r="G13" s="324" t="str">
        <f t="shared" si="0"/>
        <v/>
      </c>
      <c r="H13" s="323"/>
      <c r="P13" s="327" t="s">
        <v>16</v>
      </c>
      <c r="Q13" s="308" t="s">
        <v>70</v>
      </c>
    </row>
    <row r="14" spans="1:18">
      <c r="A14" s="439" t="s">
        <v>118</v>
      </c>
      <c r="B14" s="470" t="s">
        <v>379</v>
      </c>
      <c r="C14" s="343">
        <v>260</v>
      </c>
      <c r="D14" s="344" t="s">
        <v>214</v>
      </c>
      <c r="F14" s="323"/>
      <c r="G14" s="324" t="str">
        <f t="shared" si="0"/>
        <v/>
      </c>
      <c r="H14" s="323"/>
    </row>
    <row r="15" spans="1:18">
      <c r="A15" s="440" t="s">
        <v>120</v>
      </c>
      <c r="B15" s="345" t="s">
        <v>380</v>
      </c>
      <c r="C15" s="346">
        <v>230</v>
      </c>
      <c r="D15" s="347" t="s">
        <v>122</v>
      </c>
      <c r="F15" s="323"/>
      <c r="G15" s="324" t="str">
        <f t="shared" si="0"/>
        <v/>
      </c>
      <c r="H15" s="323"/>
      <c r="P15" s="326">
        <v>43386</v>
      </c>
    </row>
    <row r="16" spans="1:18">
      <c r="A16" s="440" t="s">
        <v>121</v>
      </c>
      <c r="B16" s="345" t="s">
        <v>381</v>
      </c>
      <c r="C16" s="346">
        <v>280</v>
      </c>
      <c r="D16" s="347" t="s">
        <v>123</v>
      </c>
      <c r="F16" s="323"/>
      <c r="G16" s="324" t="str">
        <f t="shared" si="0"/>
        <v/>
      </c>
      <c r="H16" s="323"/>
    </row>
    <row r="17" spans="1:8">
      <c r="A17" s="440" t="s">
        <v>62</v>
      </c>
      <c r="B17" s="345" t="s">
        <v>382</v>
      </c>
      <c r="C17" s="346">
        <v>330</v>
      </c>
      <c r="D17" s="347" t="s">
        <v>125</v>
      </c>
      <c r="F17" s="323"/>
      <c r="G17" s="324" t="str">
        <f t="shared" si="0"/>
        <v/>
      </c>
      <c r="H17" s="323"/>
    </row>
    <row r="18" spans="1:8">
      <c r="A18" s="441" t="s">
        <v>124</v>
      </c>
      <c r="B18" s="349" t="s">
        <v>383</v>
      </c>
      <c r="C18" s="350">
        <v>180</v>
      </c>
      <c r="D18" s="351" t="s">
        <v>129</v>
      </c>
      <c r="F18" s="323"/>
      <c r="G18" s="324" t="str">
        <f t="shared" si="0"/>
        <v/>
      </c>
      <c r="H18" s="323"/>
    </row>
    <row r="19" spans="1:8">
      <c r="A19" s="441" t="s">
        <v>126</v>
      </c>
      <c r="B19" s="349" t="s">
        <v>384</v>
      </c>
      <c r="C19" s="350">
        <v>230</v>
      </c>
      <c r="D19" s="351" t="s">
        <v>131</v>
      </c>
      <c r="F19" s="323"/>
      <c r="G19" s="324" t="str">
        <f t="shared" si="0"/>
        <v/>
      </c>
      <c r="H19" s="323"/>
    </row>
    <row r="20" spans="1:8">
      <c r="A20" s="441" t="s">
        <v>127</v>
      </c>
      <c r="B20" s="349" t="s">
        <v>385</v>
      </c>
      <c r="C20" s="350">
        <v>280</v>
      </c>
      <c r="D20" s="351" t="s">
        <v>133</v>
      </c>
      <c r="F20" s="323"/>
      <c r="G20" s="324" t="str">
        <f t="shared" si="0"/>
        <v/>
      </c>
      <c r="H20" s="323"/>
    </row>
    <row r="21" spans="1:8">
      <c r="A21" s="442" t="s">
        <v>128</v>
      </c>
      <c r="B21" s="352" t="s">
        <v>386</v>
      </c>
      <c r="C21" s="353">
        <v>180</v>
      </c>
      <c r="D21" s="354" t="s">
        <v>115</v>
      </c>
      <c r="F21" s="323"/>
      <c r="G21" s="324" t="str">
        <f t="shared" si="0"/>
        <v/>
      </c>
      <c r="H21" s="323"/>
    </row>
    <row r="22" spans="1:8">
      <c r="A22" s="442" t="s">
        <v>130</v>
      </c>
      <c r="B22" s="352" t="s">
        <v>387</v>
      </c>
      <c r="C22" s="353">
        <v>230</v>
      </c>
      <c r="D22" s="354" t="s">
        <v>117</v>
      </c>
      <c r="F22" s="323"/>
      <c r="G22" s="324" t="str">
        <f t="shared" si="0"/>
        <v/>
      </c>
      <c r="H22" s="323"/>
    </row>
    <row r="23" spans="1:8">
      <c r="A23" s="442" t="s">
        <v>132</v>
      </c>
      <c r="B23" s="352" t="s">
        <v>388</v>
      </c>
      <c r="C23" s="353">
        <v>280</v>
      </c>
      <c r="D23" s="354" t="s">
        <v>119</v>
      </c>
      <c r="F23" s="323"/>
      <c r="G23" s="324" t="str">
        <f t="shared" si="0"/>
        <v/>
      </c>
      <c r="H23" s="323"/>
    </row>
    <row r="24" spans="1:8">
      <c r="A24" s="439" t="s">
        <v>134</v>
      </c>
      <c r="B24" s="342" t="s">
        <v>389</v>
      </c>
      <c r="C24" s="355">
        <v>210</v>
      </c>
      <c r="D24" s="344" t="s">
        <v>215</v>
      </c>
      <c r="F24" s="323"/>
      <c r="G24" s="324" t="str">
        <f t="shared" si="0"/>
        <v/>
      </c>
    </row>
    <row r="25" spans="1:8">
      <c r="A25" s="439" t="s">
        <v>135</v>
      </c>
      <c r="B25" s="356" t="s">
        <v>390</v>
      </c>
      <c r="C25" s="357">
        <v>260</v>
      </c>
      <c r="D25" s="358" t="s">
        <v>217</v>
      </c>
      <c r="E25" s="328"/>
      <c r="F25" s="331"/>
    </row>
    <row r="26" spans="1:8">
      <c r="A26" s="439" t="s">
        <v>138</v>
      </c>
      <c r="B26" s="356" t="s">
        <v>391</v>
      </c>
      <c r="C26" s="357">
        <v>310</v>
      </c>
      <c r="D26" s="358" t="s">
        <v>219</v>
      </c>
    </row>
    <row r="27" spans="1:8">
      <c r="A27" s="443" t="s">
        <v>223</v>
      </c>
      <c r="B27" s="444" t="s">
        <v>277</v>
      </c>
      <c r="C27" s="445">
        <v>250</v>
      </c>
      <c r="D27" s="446" t="s">
        <v>278</v>
      </c>
    </row>
    <row r="28" spans="1:8">
      <c r="A28" s="447" t="s">
        <v>140</v>
      </c>
      <c r="B28" s="391" t="s">
        <v>392</v>
      </c>
      <c r="C28" s="392">
        <v>210</v>
      </c>
      <c r="D28" s="393" t="s">
        <v>261</v>
      </c>
    </row>
    <row r="29" spans="1:8">
      <c r="A29" s="447" t="s">
        <v>141</v>
      </c>
      <c r="B29" s="391" t="s">
        <v>393</v>
      </c>
      <c r="C29" s="392">
        <v>260</v>
      </c>
      <c r="D29" s="393" t="s">
        <v>263</v>
      </c>
    </row>
    <row r="30" spans="1:8">
      <c r="A30" s="440" t="s">
        <v>142</v>
      </c>
      <c r="B30" s="345" t="s">
        <v>265</v>
      </c>
      <c r="C30" s="346">
        <v>100</v>
      </c>
      <c r="D30" s="347" t="s">
        <v>266</v>
      </c>
    </row>
    <row r="31" spans="1:8">
      <c r="A31" s="448" t="s">
        <v>143</v>
      </c>
      <c r="B31" s="388" t="s">
        <v>268</v>
      </c>
      <c r="C31" s="389">
        <v>150</v>
      </c>
      <c r="D31" s="390" t="s">
        <v>269</v>
      </c>
    </row>
    <row r="32" spans="1:8">
      <c r="A32" s="449" t="s">
        <v>144</v>
      </c>
      <c r="B32" s="450" t="s">
        <v>394</v>
      </c>
      <c r="C32" s="451">
        <v>180</v>
      </c>
      <c r="D32" s="452" t="s">
        <v>274</v>
      </c>
    </row>
    <row r="33" spans="1:8">
      <c r="A33" s="449" t="s">
        <v>145</v>
      </c>
      <c r="B33" s="450" t="s">
        <v>395</v>
      </c>
      <c r="C33" s="451">
        <v>230</v>
      </c>
      <c r="D33" s="452" t="s">
        <v>275</v>
      </c>
    </row>
    <row r="34" spans="1:8">
      <c r="A34" s="449" t="s">
        <v>146</v>
      </c>
      <c r="B34" s="450" t="s">
        <v>396</v>
      </c>
      <c r="C34" s="451">
        <v>280</v>
      </c>
      <c r="D34" s="452" t="s">
        <v>276</v>
      </c>
    </row>
    <row r="35" spans="1:8">
      <c r="A35" s="471" t="s">
        <v>147</v>
      </c>
      <c r="B35" s="472" t="s">
        <v>136</v>
      </c>
      <c r="C35" s="473">
        <v>150</v>
      </c>
      <c r="D35" s="474" t="s">
        <v>137</v>
      </c>
    </row>
    <row r="36" spans="1:8">
      <c r="A36" s="471" t="s">
        <v>148</v>
      </c>
      <c r="B36" s="472" t="s">
        <v>136</v>
      </c>
      <c r="C36" s="473">
        <v>100</v>
      </c>
      <c r="D36" s="474" t="s">
        <v>139</v>
      </c>
    </row>
    <row r="37" spans="1:8">
      <c r="A37" s="471" t="s">
        <v>149</v>
      </c>
      <c r="B37" s="472" t="s">
        <v>150</v>
      </c>
      <c r="C37" s="473">
        <v>10</v>
      </c>
      <c r="D37" s="474" t="s">
        <v>151</v>
      </c>
    </row>
    <row r="38" spans="1:8">
      <c r="A38" s="471" t="s">
        <v>152</v>
      </c>
      <c r="B38" s="472" t="s">
        <v>153</v>
      </c>
      <c r="C38" s="473">
        <v>40</v>
      </c>
      <c r="D38" s="474" t="s">
        <v>154</v>
      </c>
    </row>
    <row r="39" spans="1:8">
      <c r="A39" s="471" t="s">
        <v>155</v>
      </c>
      <c r="B39" s="472" t="s">
        <v>156</v>
      </c>
      <c r="C39" s="473">
        <v>80</v>
      </c>
      <c r="D39" s="474" t="s">
        <v>157</v>
      </c>
    </row>
    <row r="40" spans="1:8">
      <c r="A40" s="441" t="s">
        <v>158</v>
      </c>
      <c r="B40" s="359" t="s">
        <v>254</v>
      </c>
      <c r="C40" s="360"/>
      <c r="D40" s="361"/>
    </row>
    <row r="41" spans="1:8">
      <c r="A41" s="454" t="s">
        <v>159</v>
      </c>
      <c r="B41" s="348" t="s">
        <v>358</v>
      </c>
      <c r="C41" s="340">
        <v>0</v>
      </c>
      <c r="D41" s="341" t="s">
        <v>113</v>
      </c>
      <c r="F41" s="323"/>
      <c r="G41" s="324" t="str">
        <f>IF(ISERROR(C41/F41),"",C41/F41)</f>
        <v/>
      </c>
      <c r="H41" s="323"/>
    </row>
    <row r="42" spans="1:8">
      <c r="A42" s="475" t="s">
        <v>96</v>
      </c>
      <c r="B42" s="476" t="s">
        <v>397</v>
      </c>
      <c r="C42" s="477">
        <v>30</v>
      </c>
      <c r="D42" s="478"/>
    </row>
    <row r="43" spans="1:8">
      <c r="A43" s="475" t="s">
        <v>161</v>
      </c>
      <c r="B43" s="476" t="s">
        <v>398</v>
      </c>
      <c r="C43" s="477">
        <v>20</v>
      </c>
      <c r="D43" s="478"/>
    </row>
    <row r="44" spans="1:8">
      <c r="A44" s="458" t="s">
        <v>162</v>
      </c>
      <c r="B44" s="459" t="s">
        <v>359</v>
      </c>
      <c r="C44" s="460"/>
      <c r="D44" s="461"/>
    </row>
    <row r="45" spans="1:8">
      <c r="A45" s="453" t="s">
        <v>163</v>
      </c>
      <c r="B45" s="329" t="s">
        <v>360</v>
      </c>
      <c r="C45" s="436">
        <v>0</v>
      </c>
      <c r="D45" s="437" t="s">
        <v>160</v>
      </c>
    </row>
    <row r="46" spans="1:8">
      <c r="A46" s="448" t="s">
        <v>81</v>
      </c>
      <c r="B46" s="388" t="s">
        <v>399</v>
      </c>
      <c r="C46" s="389">
        <v>180</v>
      </c>
      <c r="D46" s="390" t="s">
        <v>274</v>
      </c>
    </row>
    <row r="47" spans="1:8">
      <c r="A47" s="448" t="s">
        <v>164</v>
      </c>
      <c r="B47" s="388" t="s">
        <v>400</v>
      </c>
      <c r="C47" s="389">
        <v>230</v>
      </c>
      <c r="D47" s="390" t="s">
        <v>275</v>
      </c>
    </row>
    <row r="48" spans="1:8">
      <c r="A48" s="448" t="s">
        <v>216</v>
      </c>
      <c r="B48" s="388" t="s">
        <v>401</v>
      </c>
      <c r="C48" s="389">
        <v>280</v>
      </c>
      <c r="D48" s="390" t="s">
        <v>276</v>
      </c>
    </row>
    <row r="49" spans="1:4">
      <c r="A49" s="462" t="s">
        <v>218</v>
      </c>
      <c r="B49" s="463" t="s">
        <v>361</v>
      </c>
      <c r="C49" s="445">
        <v>75</v>
      </c>
      <c r="D49" s="446" t="s">
        <v>362</v>
      </c>
    </row>
    <row r="50" spans="1:4">
      <c r="A50" s="462" t="s">
        <v>224</v>
      </c>
      <c r="B50" s="463" t="s">
        <v>402</v>
      </c>
      <c r="C50" s="445">
        <v>75</v>
      </c>
      <c r="D50" s="446" t="s">
        <v>229</v>
      </c>
    </row>
    <row r="51" spans="1:4">
      <c r="A51" s="462" t="s">
        <v>225</v>
      </c>
      <c r="B51" s="463" t="s">
        <v>403</v>
      </c>
      <c r="C51" s="445">
        <v>100</v>
      </c>
      <c r="D51" s="446" t="s">
        <v>363</v>
      </c>
    </row>
    <row r="52" spans="1:4">
      <c r="A52" s="462" t="s">
        <v>226</v>
      </c>
      <c r="B52" s="463" t="s">
        <v>404</v>
      </c>
      <c r="C52" s="445">
        <v>125</v>
      </c>
      <c r="D52" s="446" t="s">
        <v>364</v>
      </c>
    </row>
    <row r="53" spans="1:4">
      <c r="A53" s="462" t="s">
        <v>227</v>
      </c>
      <c r="B53" s="463" t="s">
        <v>405</v>
      </c>
      <c r="C53" s="445">
        <v>75</v>
      </c>
      <c r="D53" s="446" t="s">
        <v>229</v>
      </c>
    </row>
    <row r="54" spans="1:4">
      <c r="A54" s="462" t="s">
        <v>228</v>
      </c>
      <c r="B54" s="463" t="s">
        <v>406</v>
      </c>
      <c r="C54" s="445">
        <v>100</v>
      </c>
      <c r="D54" s="446" t="s">
        <v>363</v>
      </c>
    </row>
    <row r="55" spans="1:4">
      <c r="A55" s="462" t="s">
        <v>230</v>
      </c>
      <c r="B55" s="463" t="s">
        <v>407</v>
      </c>
      <c r="C55" s="445">
        <v>125</v>
      </c>
      <c r="D55" s="446" t="s">
        <v>364</v>
      </c>
    </row>
    <row r="56" spans="1:4">
      <c r="A56" s="462" t="s">
        <v>231</v>
      </c>
      <c r="B56" s="463" t="s">
        <v>408</v>
      </c>
      <c r="C56" s="445">
        <v>75</v>
      </c>
      <c r="D56" s="446" t="s">
        <v>229</v>
      </c>
    </row>
    <row r="57" spans="1:4">
      <c r="A57" s="462" t="s">
        <v>232</v>
      </c>
      <c r="B57" s="463" t="s">
        <v>409</v>
      </c>
      <c r="C57" s="445">
        <v>100</v>
      </c>
      <c r="D57" s="446" t="s">
        <v>363</v>
      </c>
    </row>
    <row r="58" spans="1:4">
      <c r="A58" s="462" t="s">
        <v>253</v>
      </c>
      <c r="B58" s="463" t="s">
        <v>410</v>
      </c>
      <c r="C58" s="445">
        <v>125</v>
      </c>
      <c r="D58" s="446" t="s">
        <v>364</v>
      </c>
    </row>
    <row r="59" spans="1:4">
      <c r="A59" s="462" t="s">
        <v>255</v>
      </c>
      <c r="B59" s="463" t="s">
        <v>365</v>
      </c>
      <c r="C59" s="445">
        <v>75</v>
      </c>
      <c r="D59" s="446" t="s">
        <v>366</v>
      </c>
    </row>
    <row r="60" spans="1:4">
      <c r="A60" s="462" t="s">
        <v>256</v>
      </c>
      <c r="B60" s="463" t="s">
        <v>365</v>
      </c>
      <c r="C60" s="445">
        <v>150</v>
      </c>
      <c r="D60" s="446" t="s">
        <v>367</v>
      </c>
    </row>
    <row r="61" spans="1:4">
      <c r="A61" s="462" t="s">
        <v>257</v>
      </c>
      <c r="B61" s="463" t="s">
        <v>347</v>
      </c>
      <c r="C61" s="445">
        <v>150</v>
      </c>
      <c r="D61" s="446" t="s">
        <v>348</v>
      </c>
    </row>
    <row r="62" spans="1:4">
      <c r="A62" s="443" t="s">
        <v>258</v>
      </c>
      <c r="B62" s="444" t="s">
        <v>349</v>
      </c>
      <c r="C62" s="445">
        <v>90</v>
      </c>
      <c r="D62" s="446" t="s">
        <v>348</v>
      </c>
    </row>
    <row r="63" spans="1:4">
      <c r="A63" s="443" t="s">
        <v>259</v>
      </c>
      <c r="B63" s="444" t="s">
        <v>350</v>
      </c>
      <c r="C63" s="445">
        <v>10</v>
      </c>
      <c r="D63" s="446"/>
    </row>
    <row r="64" spans="1:4">
      <c r="A64" s="443" t="s">
        <v>260</v>
      </c>
      <c r="B64" s="444" t="s">
        <v>351</v>
      </c>
      <c r="C64" s="445">
        <v>75</v>
      </c>
      <c r="D64" s="446" t="s">
        <v>352</v>
      </c>
    </row>
    <row r="65" spans="1:4">
      <c r="A65" s="443" t="s">
        <v>262</v>
      </c>
      <c r="B65" s="444" t="s">
        <v>411</v>
      </c>
      <c r="C65" s="445">
        <v>100</v>
      </c>
      <c r="D65" s="446" t="s">
        <v>353</v>
      </c>
    </row>
    <row r="66" spans="1:4">
      <c r="A66" s="443" t="s">
        <v>264</v>
      </c>
      <c r="B66" s="444" t="s">
        <v>354</v>
      </c>
      <c r="C66" s="445">
        <v>75</v>
      </c>
      <c r="D66" s="446" t="s">
        <v>352</v>
      </c>
    </row>
    <row r="67" spans="1:4">
      <c r="A67" s="443" t="s">
        <v>267</v>
      </c>
      <c r="B67" s="444" t="s">
        <v>355</v>
      </c>
      <c r="C67" s="445">
        <v>100</v>
      </c>
      <c r="D67" s="446" t="s">
        <v>353</v>
      </c>
    </row>
    <row r="68" spans="1:4">
      <c r="A68" s="443" t="s">
        <v>270</v>
      </c>
      <c r="B68" s="444" t="s">
        <v>412</v>
      </c>
      <c r="C68" s="445">
        <v>75</v>
      </c>
      <c r="D68" s="446" t="s">
        <v>352</v>
      </c>
    </row>
    <row r="69" spans="1:4">
      <c r="A69" s="443" t="s">
        <v>271</v>
      </c>
      <c r="B69" s="444" t="s">
        <v>413</v>
      </c>
      <c r="C69" s="445">
        <v>100</v>
      </c>
      <c r="D69" s="446" t="s">
        <v>353</v>
      </c>
    </row>
    <row r="70" spans="1:4">
      <c r="A70" s="443" t="s">
        <v>272</v>
      </c>
      <c r="B70" s="444" t="s">
        <v>414</v>
      </c>
      <c r="C70" s="445">
        <v>75</v>
      </c>
      <c r="D70" s="446" t="s">
        <v>415</v>
      </c>
    </row>
    <row r="71" spans="1:4">
      <c r="A71" s="443" t="s">
        <v>273</v>
      </c>
      <c r="B71" s="444" t="s">
        <v>416</v>
      </c>
      <c r="C71" s="445">
        <v>75</v>
      </c>
      <c r="D71" s="446" t="s">
        <v>415</v>
      </c>
    </row>
    <row r="72" spans="1:4">
      <c r="A72" s="443" t="s">
        <v>368</v>
      </c>
      <c r="B72" s="444" t="s">
        <v>417</v>
      </c>
      <c r="C72" s="445">
        <v>75</v>
      </c>
      <c r="D72" s="446" t="s">
        <v>352</v>
      </c>
    </row>
    <row r="73" spans="1:4">
      <c r="A73" s="443" t="s">
        <v>418</v>
      </c>
      <c r="B73" s="444" t="s">
        <v>419</v>
      </c>
      <c r="C73" s="445">
        <v>100</v>
      </c>
      <c r="D73" s="446" t="s">
        <v>353</v>
      </c>
    </row>
    <row r="74" spans="1:4">
      <c r="A74" s="443" t="s">
        <v>420</v>
      </c>
      <c r="B74" s="444" t="s">
        <v>421</v>
      </c>
      <c r="C74" s="445">
        <v>75</v>
      </c>
      <c r="D74" s="446" t="s">
        <v>352</v>
      </c>
    </row>
    <row r="75" spans="1:4">
      <c r="A75" s="443" t="s">
        <v>422</v>
      </c>
      <c r="B75" s="444" t="s">
        <v>423</v>
      </c>
      <c r="C75" s="445">
        <v>100</v>
      </c>
      <c r="D75" s="446" t="s">
        <v>353</v>
      </c>
    </row>
    <row r="76" spans="1:4">
      <c r="A76" s="479" t="s">
        <v>424</v>
      </c>
      <c r="B76" s="480" t="s">
        <v>425</v>
      </c>
      <c r="C76" s="481"/>
      <c r="D76" s="482"/>
    </row>
    <row r="77" spans="1:4">
      <c r="A77" s="483" t="s">
        <v>426</v>
      </c>
      <c r="B77" s="484" t="s">
        <v>427</v>
      </c>
      <c r="C77" s="392">
        <v>100</v>
      </c>
      <c r="D77" s="393" t="s">
        <v>428</v>
      </c>
    </row>
    <row r="78" spans="1:4">
      <c r="A78" s="483" t="s">
        <v>429</v>
      </c>
      <c r="B78" s="484" t="s">
        <v>430</v>
      </c>
      <c r="C78" s="392">
        <v>180</v>
      </c>
      <c r="D78" s="393" t="s">
        <v>274</v>
      </c>
    </row>
    <row r="79" spans="1:4">
      <c r="A79" s="483" t="s">
        <v>431</v>
      </c>
      <c r="B79" s="484" t="s">
        <v>432</v>
      </c>
      <c r="C79" s="392">
        <v>250</v>
      </c>
      <c r="D79" s="393" t="s">
        <v>433</v>
      </c>
    </row>
    <row r="80" spans="1:4">
      <c r="A80" s="455" t="s">
        <v>434</v>
      </c>
      <c r="B80" s="485" t="s">
        <v>435</v>
      </c>
      <c r="C80" s="456">
        <v>75</v>
      </c>
      <c r="D80" s="457" t="s">
        <v>352</v>
      </c>
    </row>
    <row r="81" spans="1:4">
      <c r="A81" s="455" t="s">
        <v>436</v>
      </c>
      <c r="B81" s="485" t="s">
        <v>437</v>
      </c>
      <c r="C81" s="456">
        <v>100</v>
      </c>
      <c r="D81" s="457" t="s">
        <v>353</v>
      </c>
    </row>
    <row r="82" spans="1:4">
      <c r="A82" s="486" t="s">
        <v>438</v>
      </c>
      <c r="B82" s="487" t="s">
        <v>439</v>
      </c>
      <c r="C82" s="488">
        <v>110</v>
      </c>
      <c r="D82" s="489" t="s">
        <v>352</v>
      </c>
    </row>
    <row r="83" spans="1:4">
      <c r="A83" s="486" t="s">
        <v>440</v>
      </c>
      <c r="B83" s="487" t="s">
        <v>441</v>
      </c>
      <c r="C83" s="488">
        <v>170</v>
      </c>
      <c r="D83" s="489" t="s">
        <v>353</v>
      </c>
    </row>
  </sheetData>
  <mergeCells count="1">
    <mergeCell ref="F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MINI NOEL</vt:lpstr>
      <vt:lpstr>DOSSIER</vt:lpstr>
      <vt:lpstr>CONTRAT</vt:lpstr>
      <vt:lpstr>CGV</vt:lpstr>
      <vt:lpstr>ACCOMPTE</vt:lpstr>
      <vt:lpstr>AUTORISATION DE PUBLICATION</vt:lpstr>
      <vt:lpstr>FACTURE</vt:lpstr>
      <vt:lpstr>RAPPEL</vt:lpstr>
      <vt:lpstr>BASE PRODUITS</vt:lpstr>
      <vt:lpstr>DOSSIER!PA</vt:lpstr>
      <vt:lpstr>PA</vt:lpstr>
      <vt:lpstr>ACCOMPTE!Zone_d_impression</vt:lpstr>
      <vt:lpstr>'AUTORISATION DE PUBLICATION'!Zone_d_impression</vt:lpstr>
      <vt:lpstr>CGV!Zone_d_impression</vt:lpstr>
      <vt:lpstr>CONTRAT!Zone_d_impression</vt:lpstr>
      <vt:lpstr>DOSSIER!Zone_d_impression</vt:lpstr>
      <vt:lpstr>FACTURE!Zone_d_impression</vt:lpstr>
      <vt:lpstr>'MINI NOEL'!Zone_d_impression</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dc:creator>
  <cp:lastModifiedBy>Céline Mahieu</cp:lastModifiedBy>
  <cp:lastPrinted>2023-07-30T14:53:21Z</cp:lastPrinted>
  <dcterms:created xsi:type="dcterms:W3CDTF">2020-04-16T07:45:16Z</dcterms:created>
  <dcterms:modified xsi:type="dcterms:W3CDTF">2026-09-02T12:31:37Z</dcterms:modified>
</cp:coreProperties>
</file>